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9F0AB603-22D5-4DEC-94BC-78A9EDF4BEC0}" xr6:coauthVersionLast="47" xr6:coauthVersionMax="47" xr10:uidLastSave="{00000000-0000-0000-0000-000000000000}"/>
  <bookViews>
    <workbookView xWindow="26712" yWindow="1429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<sst xmlns="http://schemas.openxmlformats.org/spreadsheetml/2006/main" count="205" uniqueCount="191">
  <si>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</si>
  <si>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</si>
  <si>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</si>
  <si>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</si>
  <si>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</si>
  <si>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</si>
  <si>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</si>
  <si>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</si>
  <si>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</si>
  <si>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</si>
  <si>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</si>
  <si>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</si>
  <si>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</si>
  <si>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</si>
  <si>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</si>
  <si>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</si>
  <si>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</si>
  <si>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</si>
  <si>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</si>
  <si>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</si>
  <si>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</si>
  <si>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</si>
  <si>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</si>
  <si>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</si>
  <si>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</si>
  <si>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</si>
  <si>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</si>
  <si>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</si>
  <si>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</si>
  <si>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</si>
  <si>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</si>
  <si>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</si>
  <si>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</si>
  <si>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</si>
  <si>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</si>
  <si>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</si>
  <si>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</si>
  <si>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</si>
  <si>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</si>
  <si>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</si>
  <si>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</si>
  <si>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</si>
  <si>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</si>
  <si>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</si>
  <si>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</si>
  <si>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</si>
  <si>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</si>
  <si>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</si>
  <si>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</si>
  <si>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</si>
  <si>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</si>
  <si>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</si>
  <si>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</si>
  <si>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</si>
  <si>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</si>
  <si>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</si>
  <si>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</si>
  <si>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</si>
  <si>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</si>
  <si>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</si>
  <si>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</si>
  <si>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</si>
  <si>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</si>
  <si>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</si>
  <si>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</si>
  <si>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</si>
  <si>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</si>
  <si>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</si>
  <si>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</si>
  <si>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</si>
  <si>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</si>
  <si>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</si>
  <si>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</si>
  <si>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</si>
  <si>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</si>
  <si>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</si>
  <si>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</si>
  <si>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</si>
  <si>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</si>
  <si>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</si>
  <si>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</si>
  <si>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</si>
  <si>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</si>
  <si>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</si>
  <si>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</si>
  <si>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</si>
  <si>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</si>
  <si>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</si>
  <si>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</si>
  <si>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</si>
  <si>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</si>
  <si>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</si>
  <si>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</si>
  <si>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</si>
  <si>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</si>
  <si>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</si>
  <si>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</si>
  <si>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</si>
  <si>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</si>
  <si>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</si>
  <si>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</si>
  <si>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</si>
  <si>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</si>
  <si>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</si>
  <si>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</si>
  <si>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</si>
  <si>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</si>
  <si>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</si>
  <si>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</si>
  <si>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</si>
  <si>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</si>
  <si>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</si>
  <si>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</si>
  <si>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</si>
  <si>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</si>
  <si>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</si>
  <si>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</si>
  <si>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</si>
  <si>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</si>
  <si>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</si>
  <si>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</si>
  <si>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</si>
  <si>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</si>
  <si>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</si>
  <si>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</si>
  <si>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</si>
  <si>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</si>
  <si>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</si>
  <si>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</si>
  <si>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</si>
  <si>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</si>
  <si>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</si>
  <si>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</si>
  <si>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</si>
  <si>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</si>
  <si>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</si>
  <si>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</si>
  <si>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</si>
  <si>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</si>
  <si>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</si>
  <si>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</si>
  <si>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</si>
  <si>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</si>
  <si>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</si>
  <si>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</si>
  <si>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</si>
  <si>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</si>
  <si>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</si>
  <si>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</si>
  <si>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</si>
  <si>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</si>
  <si>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</si>
  <si>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</si>
  <si>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</si>
  <si>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</si>
  <si>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</si>
  <si>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</si>
  <si>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</si>
  <si>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</si>
  <si>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</si>
  <si>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</si>
  <si>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</si>
  <si>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</si>
  <si>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</si>
  <si>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</si>
  <si>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</si>
  <si>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</si>
  <si>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</si>
  <si>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</si>
  <si>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</si>
  <si>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</si>
  <si>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</si>
  <si>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</si>
  <si>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</si>
  <si>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</si>
  <si>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</si>
  <si>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</si>
  <si>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</si>
  <si>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</si>
  <si>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</si>
  <si>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</si>
  <si>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</si>
  <si>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ALL</t>
    <phoneticPr fontId="3" type="noConversion"/>
  </si>
  <si>
    <t>김예은</t>
    <phoneticPr fontId="3" type="noConversion"/>
  </si>
  <si>
    <t>-</t>
    <phoneticPr fontId="3" type="noConversion"/>
  </si>
  <si>
    <t>SE</t>
    <phoneticPr fontId="3" type="noConversion"/>
  </si>
  <si>
    <t>ESE</t>
    <phoneticPr fontId="3" type="noConversion"/>
  </si>
  <si>
    <t>월령 40% 이하로 방풍막 해제</t>
    <phoneticPr fontId="3" type="noConversion"/>
  </si>
  <si>
    <t>[10:00] 짙은 구름으로 인한 관측 대기/ [16:40] 짙은 구름으로 인한 관측 종료</t>
    <phoneticPr fontId="3" type="noConversion"/>
  </si>
  <si>
    <t>NE</t>
    <phoneticPr fontId="3" type="noConversion"/>
  </si>
  <si>
    <t>관측 후  PT30-1/30-2 전원 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</si>
</sst>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5" zoomScale="145" zoomScaleNormal="145" workbookViewId="0">
      <selection activeCell="B85" sqref="B85:P85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46035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</v>
      </c>
      <c r="D9" s="8" t="s">
        <v>184</v>
      </c>
      <c r="E9" s="8">
        <v>22.6</v>
      </c>
      <c r="F9" s="8">
        <v>55.5</v>
      </c>
      <c r="G9" s="36" t="s">
        <v>185</v>
      </c>
      <c r="H9" s="8">
        <v>1.5</v>
      </c>
      <c r="I9" s="36">
        <v>25.7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21.8</v>
      </c>
      <c r="F10" s="8">
        <v>56.5</v>
      </c>
      <c r="G10" s="36" t="s">
        <v>186</v>
      </c>
      <c r="H10" s="8">
        <v>3.9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0.69444444444444442</v>
      </c>
      <c r="D11" s="15" t="s">
        <v>184</v>
      </c>
      <c r="E11" s="15">
        <v>21.2</v>
      </c>
      <c r="F11" s="15">
        <v>60.9</v>
      </c>
      <c r="G11" s="36" t="s">
        <v>189</v>
      </c>
      <c r="H11" s="15">
        <v>7.1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24.244444444444444</v>
      </c>
      <c r="D12" s="19" t="e">
        <f>AVERAGE(D9:D11)</f>
        <v>#DIV/0!</v>
      </c>
      <c r="E12" s="19">
        <f>AVERAGE(E9:E11)</f>
        <v>21.866666666666671</v>
      </c>
      <c r="F12" s="20">
        <f>AVERAGE(F9:F11)</f>
        <v>57.633333333333333</v>
      </c>
      <c r="G12" s="21"/>
      <c r="H12" s="22">
        <f>AVERAGE(H9:H11)</f>
        <v>4.166666666666667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182</v>
      </c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0.40208333333333335</v>
      </c>
      <c r="D17" s="28">
        <v>0.40347222222222223</v>
      </c>
      <c r="E17" s="28">
        <v>0.69722222222222219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0.70138888888888884</v>
      </c>
    </row>
    <row r="18" spans="2:16" ht="14.1" customHeight="1" x14ac:dyDescent="0.35">
      <c r="B18" s="35" t="s">
        <v>42</v>
      </c>
      <c r="C18" s="27">
        <v>663</v>
      </c>
      <c r="D18" s="27">
        <v>664</v>
      </c>
      <c r="E18" s="27">
        <v>669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674</v>
      </c>
    </row>
    <row r="19" spans="2:16" ht="14.1" customHeight="1" thickBot="1" x14ac:dyDescent="0.4">
      <c r="B19" s="13" t="s">
        <v>43</v>
      </c>
      <c r="C19" s="29"/>
      <c r="D19" s="27">
        <v>668</v>
      </c>
      <c r="E19" s="30">
        <v>673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IF(OR(D18="",D19=""),"",IF(D19&gt;=D18,D19-D18+1,65537-D18+D19))</f>
        <v>5</v>
      </c>
      <c r="E20" s="33">
        <f t="shared" ref="E20:O20" si="0">IF(OR(E18="",E19=""),"",IF(E19&gt;=E18,E19-E18+1,65537-E18+E19))</f>
        <v>5</v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0.28611111111111109</v>
      </c>
      <c r="N30" s="43"/>
      <c r="O30" s="45"/>
      <c r="P30" s="46">
        <f>SUM(C30:J30,L30:N30)</f>
        <v>0.28611111111111109</v>
      </c>
    </row>
    <row r="31" spans="2:16" ht="14.1" customHeight="1" x14ac:dyDescent="0.35">
      <c r="B31" s="37" t="s">
        <v>170</v>
      </c>
      <c r="C31" s="47"/>
      <c r="D31" s="7"/>
      <c r="E31" s="7"/>
      <c r="F31" s="7">
        <v>0.28611111111111109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0.28611111111111109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0.28611111111111109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0.28611111111111109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188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-158.19999999999999</v>
      </c>
      <c r="D72" s="60">
        <v>-156.9</v>
      </c>
      <c r="E72" s="100" t="s">
        <v>118</v>
      </c>
      <c r="F72" s="60">
        <v>26.7</v>
      </c>
      <c r="G72" s="60">
        <v>26.4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-150.9</v>
      </c>
      <c r="D73" s="60">
        <v>-149.4</v>
      </c>
      <c r="E73" s="102" t="s">
        <v>122</v>
      </c>
      <c r="F73" s="61">
        <v>37.200000000000003</v>
      </c>
      <c r="G73" s="61">
        <v>36.5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-203.4</v>
      </c>
      <c r="D74" s="60">
        <v>-203.4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-117.4</v>
      </c>
      <c r="D75" s="60">
        <v>-117.1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</v>
      </c>
      <c r="D76" s="60">
        <v>38.299999999999997</v>
      </c>
      <c r="E76" s="102" t="s">
        <v>137</v>
      </c>
      <c r="F76" s="62">
        <v>40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35.1</v>
      </c>
      <c r="D77" s="60">
        <v>35.700000000000003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2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30.4</v>
      </c>
      <c r="D78" s="60">
        <v>30.8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>
        <v>28.9</v>
      </c>
      <c r="D79" s="60">
        <v>29.3</v>
      </c>
      <c r="E79" s="100" t="s">
        <v>152</v>
      </c>
      <c r="F79" s="60">
        <v>20.6</v>
      </c>
      <c r="G79" s="60">
        <v>23.3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2.12E-5</v>
      </c>
      <c r="D80" s="64">
        <v>2.1100000000000001E-5</v>
      </c>
      <c r="E80" s="102" t="s">
        <v>157</v>
      </c>
      <c r="F80" s="61">
        <v>70.7</v>
      </c>
      <c r="G80" s="61">
        <v>46.5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187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190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2026-01-13T17:07:45Z</dcterms:modified>
</cp:coreProperties>
</file>