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A033EF49-C791-4EA1-A256-360A2B2DDF2E}" xr6:coauthVersionLast="47" xr6:coauthVersionMax="47" xr10:uidLastSave="{00000000-0000-0000-0000-000000000000}"/>
  <bookViews>
    <workbookView xWindow="26700" yWindow="1432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<sst xmlns="http://schemas.openxmlformats.org/spreadsheetml/2006/main" count="210" uniqueCount="196">
  <si>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</si>
  <si>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</si>
  <si>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</si>
  <si>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</si>
  <si>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</si>
  <si>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</si>
  <si>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</si>
  <si>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</si>
  <si>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</si>
  <si>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</si>
  <si>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</si>
  <si>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</si>
  <si>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</si>
  <si>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</si>
  <si>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</si>
  <si>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</si>
  <si>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</si>
  <si>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</si>
  <si>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</si>
  <si>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</si>
  <si>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</si>
  <si>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</si>
  <si>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</si>
  <si>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</si>
  <si>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</si>
  <si>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</si>
  <si>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</si>
  <si>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</si>
  <si>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</si>
  <si>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</si>
  <si>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</si>
  <si>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</si>
  <si>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</si>
  <si>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</si>
  <si>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</si>
  <si>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</si>
  <si>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</si>
  <si>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</si>
  <si>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</si>
  <si>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</si>
  <si>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</si>
  <si>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</si>
  <si>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</si>
  <si>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</si>
  <si>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</si>
  <si>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</si>
  <si>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</si>
  <si>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</si>
  <si>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</si>
  <si>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</si>
  <si>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</si>
  <si>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</si>
  <si>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</si>
  <si>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</si>
  <si>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</si>
  <si>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</si>
  <si>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</si>
  <si>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</si>
  <si>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</si>
  <si>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</si>
  <si>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</si>
  <si>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</si>
  <si>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</si>
  <si>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</si>
  <si>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</si>
  <si>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</si>
  <si>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</si>
  <si>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</si>
  <si>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</si>
  <si>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</si>
  <si>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</si>
  <si>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</si>
  <si>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</si>
  <si>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</si>
  <si>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</si>
  <si>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</si>
  <si>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</si>
  <si>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</si>
  <si>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</si>
  <si>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</si>
  <si>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</si>
  <si>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</si>
  <si>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</si>
  <si>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</si>
  <si>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</si>
  <si>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</si>
  <si>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</si>
  <si>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</si>
  <si>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</si>
  <si>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</si>
  <si>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</si>
  <si>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</si>
  <si>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</si>
  <si>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</si>
  <si>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</si>
  <si>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</si>
  <si>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</si>
  <si>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</si>
  <si>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</si>
  <si>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</si>
  <si>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</si>
  <si>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</si>
  <si>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</si>
  <si>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</si>
  <si>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</si>
  <si>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</si>
  <si>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</si>
  <si>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</si>
  <si>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</si>
  <si>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</si>
  <si>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</si>
  <si>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</si>
  <si>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</si>
  <si>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</si>
  <si>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</si>
  <si>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</si>
  <si>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</si>
  <si>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</si>
  <si>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</si>
  <si>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</si>
  <si>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</si>
  <si>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</si>
  <si>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</si>
  <si>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</si>
  <si>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</si>
  <si>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</si>
  <si>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</si>
  <si>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</si>
  <si>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</si>
  <si>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</si>
  <si>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</si>
  <si>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</si>
  <si>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</si>
  <si>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</si>
  <si>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</si>
  <si>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</si>
  <si>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</si>
  <si>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</si>
  <si>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</si>
  <si>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</si>
  <si>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</si>
  <si>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</si>
  <si>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</si>
  <si>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</si>
  <si>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</si>
  <si>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</si>
  <si>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</si>
  <si>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</si>
  <si>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</si>
  <si>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</si>
  <si>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</si>
  <si>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</si>
  <si>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</si>
  <si>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</si>
  <si>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</si>
  <si>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</si>
  <si>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</si>
  <si>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</si>
  <si>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</si>
  <si>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</si>
  <si>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</si>
  <si>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</si>
  <si>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</si>
  <si>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</si>
  <si>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</si>
  <si>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</si>
  <si>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</si>
  <si>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</si>
  <si>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</si>
  <si>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</si>
  <si>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</si>
  <si>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</si>
  <si>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</si>
  <si>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</si>
  <si>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</si>
  <si>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</si>
  <si>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</si>
  <si>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</si>
  <si>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</si>
  <si>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</si>
  <si>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</si>
  <si>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</si>
  <si>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</si>
  <si>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</si>
  <si>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</si>
  <si>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주경온도/창고온도 라디오노드 연결문제/ 껏다 켜거나 네트워크 공유기를 껏다 켜도 연결 안됨(8일 시행)</t>
    <phoneticPr fontId="3" type="noConversion"/>
  </si>
  <si>
    <t>장비실 에어컨에서 물 떨어짐(메신저에 사진 첨부)</t>
    <phoneticPr fontId="3" type="noConversion"/>
  </si>
  <si>
    <t>SITE-MMA</t>
    <phoneticPr fontId="3" type="noConversion"/>
  </si>
  <si>
    <t>TMT</t>
    <phoneticPr fontId="3" type="noConversion"/>
  </si>
  <si>
    <t>-</t>
    <phoneticPr fontId="3" type="noConversion"/>
  </si>
  <si>
    <t>C_000493-000500</t>
    <phoneticPr fontId="3" type="noConversion"/>
  </si>
  <si>
    <t>관측 전 D power recycle 및 EIB 재실행</t>
    <phoneticPr fontId="3" type="noConversion"/>
  </si>
  <si>
    <t>[16:30] 짙은 구름 및 높은 습도(vaisala 86%/ 2.3m 93%)으로 인한 관측 종료</t>
    <phoneticPr fontId="3" type="noConversion"/>
  </si>
  <si>
    <t>SE</t>
    <phoneticPr fontId="3" type="noConversion"/>
  </si>
  <si>
    <t>ESE</t>
    <phoneticPr fontId="3" type="noConversion"/>
  </si>
  <si>
    <t>[12:15] 높은 습도(vaisala 85%/ 2.3m 95%/ topring 67%) 및 맞바람(SE/ 9m/s~13m/s)으로 인한 관측 대기/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</si>
</sst>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46033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23.640661938534279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>
        <v>3.9</v>
      </c>
      <c r="E9" s="8">
        <v>16.100000000000001</v>
      </c>
      <c r="F9" s="8">
        <v>77.8</v>
      </c>
      <c r="G9" s="36" t="s">
        <v>193</v>
      </c>
      <c r="H9" s="8">
        <v>8.8000000000000007</v>
      </c>
      <c r="I9" s="36">
        <v>42.9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189</v>
      </c>
      <c r="E10" s="8">
        <v>13.8</v>
      </c>
      <c r="F10" s="8">
        <v>86</v>
      </c>
      <c r="G10" s="36" t="s">
        <v>194</v>
      </c>
      <c r="H10" s="8">
        <v>10.4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0.6875</v>
      </c>
      <c r="D11" s="15" t="s">
        <v>189</v>
      </c>
      <c r="E11" s="15">
        <v>13.5</v>
      </c>
      <c r="F11" s="15">
        <v>86.1</v>
      </c>
      <c r="G11" s="36" t="s">
        <v>194</v>
      </c>
      <c r="H11" s="15">
        <v>7.8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24.237500000000001</v>
      </c>
      <c r="D12" s="19">
        <f>AVERAGE(D9:D11)</f>
        <v>3.9</v>
      </c>
      <c r="E12" s="19">
        <f>AVERAGE(E9:E11)</f>
        <v>14.466666666666669</v>
      </c>
      <c r="F12" s="20">
        <f>AVERAGE(F9:F11)</f>
        <v>83.3</v>
      </c>
      <c r="G12" s="21"/>
      <c r="H12" s="22">
        <f>AVERAGE(H9:H11)</f>
        <v>9.0000000000000018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188</v>
      </c>
      <c r="F16" s="27" t="s">
        <v>187</v>
      </c>
      <c r="G16" s="117" t="s">
        <v>182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0.38611111111111113</v>
      </c>
      <c r="D17" s="28">
        <v>0.38680555555555557</v>
      </c>
      <c r="E17" s="28">
        <v>0.43888888888888888</v>
      </c>
      <c r="F17" s="28">
        <v>0.45069444444444445</v>
      </c>
      <c r="G17" s="28">
        <v>0.6875</v>
      </c>
      <c r="H17" s="28"/>
      <c r="I17" s="28"/>
      <c r="J17" s="28"/>
      <c r="K17" s="28"/>
      <c r="L17" s="28"/>
      <c r="M17" s="28"/>
      <c r="N17" s="28"/>
      <c r="O17" s="28"/>
      <c r="P17" s="28">
        <v>0.69097222222222221</v>
      </c>
    </row>
    <row r="18" spans="2:16" ht="14.1" customHeight="1" x14ac:dyDescent="0.35">
      <c r="B18" s="35" t="s">
        <v>42</v>
      </c>
      <c r="C18" s="27">
        <v>482</v>
      </c>
      <c r="D18" s="27">
        <v>483</v>
      </c>
      <c r="E18" s="27">
        <v>493</v>
      </c>
      <c r="F18" s="27">
        <v>500</v>
      </c>
      <c r="G18" s="27">
        <v>530</v>
      </c>
      <c r="H18" s="27"/>
      <c r="I18" s="27"/>
      <c r="J18" s="27"/>
      <c r="K18" s="27"/>
      <c r="L18" s="27"/>
      <c r="M18" s="27"/>
      <c r="N18" s="27"/>
      <c r="O18" s="27"/>
      <c r="P18" s="27">
        <v>535</v>
      </c>
    </row>
    <row r="19" spans="2:16" ht="14.1" customHeight="1" thickBot="1" x14ac:dyDescent="0.4">
      <c r="B19" s="13" t="s">
        <v>43</v>
      </c>
      <c r="C19" s="29"/>
      <c r="D19" s="27">
        <v>487</v>
      </c>
      <c r="E19" s="30">
        <v>499</v>
      </c>
      <c r="F19" s="30">
        <v>529</v>
      </c>
      <c r="G19" s="30">
        <v>534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IF(OR(D18="",D19=""),"",IF(D19&gt;=D18,D19-D18+1,65537-D18+D19))</f>
        <v>5</v>
      </c>
      <c r="E20" s="33">
        <f t="shared" ref="E20:O20" si="0">IF(OR(E18="",E19=""),"",IF(E19&gt;=E18,E19-E18+1,65537-E18+E19))</f>
        <v>7</v>
      </c>
      <c r="F20" s="33">
        <f t="shared" si="0"/>
        <v>30</v>
      </c>
      <c r="G20" s="33">
        <f t="shared" si="0"/>
        <v>5</v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0.28472222222222221</v>
      </c>
      <c r="N30" s="43"/>
      <c r="O30" s="45"/>
      <c r="P30" s="46">
        <f>SUM(C30:J30,L30:N30)</f>
        <v>0.28472222222222221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0.28472222222222221</v>
      </c>
      <c r="G31" s="7"/>
      <c r="H31" s="7"/>
      <c r="I31" s="7"/>
      <c r="J31" s="7"/>
      <c r="K31" s="7">
        <v>9.0277777777777769E-3</v>
      </c>
      <c r="L31" s="7"/>
      <c r="M31" s="7"/>
      <c r="N31" s="7"/>
      <c r="O31" s="48"/>
      <c r="P31" s="46">
        <f>SUM(C31:N31)</f>
        <v>0.29375000000000001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0.22430555555555556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0.22430555555555556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6.0416666666666646E-2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9.0277777777777769E-3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6.9444444444444448E-2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190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195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-157.69999999999999</v>
      </c>
      <c r="D72" s="60">
        <v>-160.80000000000001</v>
      </c>
      <c r="E72" s="100" t="s">
        <v>118</v>
      </c>
      <c r="F72" s="60">
        <v>26.3</v>
      </c>
      <c r="G72" s="60">
        <v>21.7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-150.5</v>
      </c>
      <c r="D73" s="60">
        <v>-154.30000000000001</v>
      </c>
      <c r="E73" s="102" t="s">
        <v>122</v>
      </c>
      <c r="F73" s="61">
        <v>37.299999999999997</v>
      </c>
      <c r="G73" s="61">
        <v>46.5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-209.5</v>
      </c>
      <c r="D74" s="60">
        <v>-211.7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-116.3</v>
      </c>
      <c r="D75" s="60">
        <v>-123.1</v>
      </c>
      <c r="E75" s="102" t="s">
        <v>132</v>
      </c>
      <c r="F75" s="62">
        <v>35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36.799999999999997</v>
      </c>
      <c r="D76" s="60">
        <v>33.4</v>
      </c>
      <c r="E76" s="102" t="s">
        <v>137</v>
      </c>
      <c r="F76" s="62">
        <v>40</v>
      </c>
      <c r="G76" s="62">
        <v>35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34.799999999999997</v>
      </c>
      <c r="D77" s="60">
        <v>31.2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2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</v>
      </c>
      <c r="D78" s="60">
        <v>26.2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28.5</v>
      </c>
      <c r="D79" s="60">
        <v>24.7</v>
      </c>
      <c r="E79" s="100" t="s">
        <v>152</v>
      </c>
      <c r="F79" s="60">
        <v>21.1</v>
      </c>
      <c r="G79" s="60">
        <v>17.600000000000001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1.9700000000000001E-5</v>
      </c>
      <c r="D80" s="64">
        <v>2.0000000000000002E-5</v>
      </c>
      <c r="E80" s="102" t="s">
        <v>157</v>
      </c>
      <c r="F80" s="61">
        <v>62.5</v>
      </c>
      <c r="G80" s="61">
        <v>68.5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186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 t="s">
        <v>191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2026-01-11T16:42:43Z</dcterms:modified>
</cp:coreProperties>
</file>