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159A7ACC-C660-483E-8688-B88A84529A4B}" xr6:coauthVersionLast="47" xr6:coauthVersionMax="47" xr10:uidLastSave="{00000000-0000-0000-0000-000000000000}"/>
  <bookViews>
    <workbookView xWindow="26448" yWindow="1453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<sst xmlns="http://schemas.openxmlformats.org/spreadsheetml/2006/main" count="214" uniqueCount="200">
  <si>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</si>
  <si>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</si>
  <si>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</si>
  <si>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</si>
  <si>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</si>
  <si>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</si>
  <si>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</si>
  <si>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</si>
  <si>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</si>
  <si>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</si>
  <si>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</si>
  <si>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</si>
  <si>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</si>
  <si>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</si>
  <si>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</si>
  <si>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</si>
  <si>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</si>
  <si>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</si>
  <si>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</si>
  <si>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</si>
  <si>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</si>
  <si>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</si>
  <si>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</si>
  <si>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</si>
  <si>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</si>
  <si>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</si>
  <si>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</si>
  <si>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</si>
  <si>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</si>
  <si>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</si>
  <si>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</si>
  <si>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</si>
  <si>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</si>
  <si>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</si>
  <si>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</si>
  <si>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</si>
  <si>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</si>
  <si>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</si>
  <si>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</si>
  <si>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</si>
  <si>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</si>
  <si>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</si>
  <si>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</si>
  <si>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</si>
  <si>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</si>
  <si>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</si>
  <si>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</si>
  <si>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</si>
  <si>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</si>
  <si>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</si>
  <si>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</si>
  <si>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</si>
  <si>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</si>
  <si>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</si>
  <si>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</si>
  <si>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</si>
  <si>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</si>
  <si>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</si>
  <si>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</si>
  <si>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</si>
  <si>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</si>
  <si>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</si>
  <si>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</si>
  <si>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</si>
  <si>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</si>
  <si>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</si>
  <si>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</si>
  <si>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</si>
  <si>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</si>
  <si>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</si>
  <si>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</si>
  <si>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</si>
  <si>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</si>
  <si>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</si>
  <si>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</si>
  <si>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</si>
  <si>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</si>
  <si>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</si>
  <si>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</si>
  <si>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</si>
  <si>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</si>
  <si>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</si>
  <si>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</si>
  <si>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</si>
  <si>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</si>
  <si>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</si>
  <si>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</si>
  <si>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</si>
  <si>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</si>
  <si>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</si>
  <si>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</si>
  <si>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</si>
  <si>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</si>
  <si>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</si>
  <si>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</si>
  <si>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</si>
  <si>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</si>
  <si>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</si>
  <si>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</si>
  <si>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</si>
  <si>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</si>
  <si>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</si>
  <si>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</si>
  <si>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</si>
  <si>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</si>
  <si>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</si>
  <si>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</si>
  <si>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</si>
  <si>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</si>
  <si>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</si>
  <si>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</si>
  <si>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</si>
  <si>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</si>
  <si>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</si>
  <si>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</si>
  <si>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</si>
  <si>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</si>
  <si>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</si>
  <si>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</si>
  <si>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</si>
  <si>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</si>
  <si>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</si>
  <si>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</si>
  <si>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</si>
  <si>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</si>
  <si>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</si>
  <si>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</si>
  <si>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</si>
  <si>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</si>
  <si>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</si>
  <si>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</si>
  <si>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</si>
  <si>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</si>
  <si>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</si>
  <si>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</si>
  <si>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</si>
  <si>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</si>
  <si>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</si>
  <si>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</si>
  <si>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</si>
  <si>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</si>
  <si>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</si>
  <si>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</si>
  <si>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</si>
  <si>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</si>
  <si>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</si>
  <si>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</si>
  <si>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</si>
  <si>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</si>
  <si>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</si>
  <si>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</si>
  <si>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</si>
  <si>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</si>
  <si>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</si>
  <si>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</si>
  <si>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</si>
  <si>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</si>
  <si>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</si>
  <si>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</si>
  <si>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</si>
  <si>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</si>
  <si>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</si>
  <si>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</si>
  <si>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</si>
  <si>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</si>
  <si>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</si>
  <si>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</si>
  <si>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</si>
  <si>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</si>
  <si>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</si>
  <si>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</si>
  <si>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</si>
  <si>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</si>
  <si>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</si>
  <si>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</si>
  <si>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</si>
  <si>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</si>
  <si>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</si>
  <si>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</si>
  <si>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</si>
  <si>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</si>
  <si>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</si>
  <si>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ALL</t>
    <phoneticPr fontId="3" type="noConversion"/>
  </si>
  <si>
    <t>월령 40% 이상으로 방풍막 연결</t>
    <phoneticPr fontId="3" type="noConversion"/>
  </si>
  <si>
    <t>김예은</t>
    <phoneticPr fontId="3" type="noConversion"/>
  </si>
  <si>
    <t>주경온도/창고온도 라디오노드 연결문제/ 껏다 켜거나 네트워크 공유기를 껏다 켜도 연결 안됨(8일 시행)</t>
    <phoneticPr fontId="3" type="noConversion"/>
  </si>
  <si>
    <t>N</t>
    <phoneticPr fontId="3" type="noConversion"/>
  </si>
  <si>
    <t>장비실 에어컨에서 물 떨어짐(메신저에 사진 첨부)</t>
    <phoneticPr fontId="3" type="noConversion"/>
  </si>
  <si>
    <t>SITE-MMA</t>
    <phoneticPr fontId="3" type="noConversion"/>
  </si>
  <si>
    <t>TMT</t>
    <phoneticPr fontId="3" type="noConversion"/>
  </si>
  <si>
    <t>M_000281</t>
    <phoneticPr fontId="3" type="noConversion"/>
  </si>
  <si>
    <t>[12:10-12:40] IC G crash로 그래프 기록 없음</t>
    <phoneticPr fontId="3" type="noConversion"/>
  </si>
  <si>
    <t>[17:16] Gmon 갑자기 꺼짐/ do-killplot 실행 후 gmon 재실행</t>
    <phoneticPr fontId="3" type="noConversion"/>
  </si>
  <si>
    <t>NNW</t>
    <phoneticPr fontId="3" type="noConversion"/>
  </si>
  <si>
    <t>13s/26k 16s/24k 20s/22k</t>
    <phoneticPr fontId="3" type="noConversion"/>
  </si>
  <si>
    <t>8s/28k 10s/26k 13s/24k</t>
    <phoneticPr fontId="3" type="noConversion"/>
  </si>
  <si>
    <t>25s/26k 15s/23k</t>
    <phoneticPr fontId="3" type="noConversion"/>
  </si>
  <si>
    <t>15s/24k</t>
    <phoneticPr fontId="3" type="noConversion"/>
  </si>
  <si>
    <t>관측 전 D power recycle 및 EIB 재실행/ 망원경 가동 시 망원경 움직이던게 없어짐</t>
    <phoneticPr fontId="3" type="noConversion"/>
  </si>
  <si>
    <t>I-BAND 촬영함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</si>
</sst>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3" zoomScale="145" zoomScaleNormal="145" workbookViewId="0">
      <selection activeCell="B47" sqref="B47:P47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46032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</v>
      </c>
      <c r="D9" s="8">
        <v>1.7</v>
      </c>
      <c r="E9" s="8">
        <v>24.5</v>
      </c>
      <c r="F9" s="8">
        <v>37.1</v>
      </c>
      <c r="G9" s="36" t="s">
        <v>186</v>
      </c>
      <c r="H9" s="8">
        <v>0.9</v>
      </c>
      <c r="I9" s="36">
        <v>56.5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22.9</v>
      </c>
      <c r="F10" s="8">
        <v>37.1</v>
      </c>
      <c r="G10" s="36" t="s">
        <v>186</v>
      </c>
      <c r="H10" s="8">
        <v>2.4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0.73402777777777772</v>
      </c>
      <c r="D11" s="15">
        <v>1.1000000000000001</v>
      </c>
      <c r="E11" s="15">
        <v>22.2</v>
      </c>
      <c r="F11" s="15">
        <v>39.299999999999997</v>
      </c>
      <c r="G11" s="36" t="s">
        <v>193</v>
      </c>
      <c r="H11" s="15">
        <v>2.5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24.28402777777778</v>
      </c>
      <c r="D12" s="19">
        <f>AVERAGE(D9:D11)</f>
        <v>1.5333333333333332</v>
      </c>
      <c r="E12" s="19">
        <f>AVERAGE(E9:E11)</f>
        <v>23.2</v>
      </c>
      <c r="F12" s="20">
        <f>AVERAGE(F9:F11)</f>
        <v>37.833333333333336</v>
      </c>
      <c r="G12" s="21"/>
      <c r="H12" s="22">
        <f>AVERAGE(H9:H11)</f>
        <v>1.9333333333333333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189</v>
      </c>
      <c r="F16" s="27" t="s">
        <v>188</v>
      </c>
      <c r="G16" s="117" t="s">
        <v>189</v>
      </c>
      <c r="H16" s="27" t="s">
        <v>182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0.3888888888888889</v>
      </c>
      <c r="D17" s="28">
        <v>0.39027777777777778</v>
      </c>
      <c r="E17" s="28">
        <v>0.42777777777777776</v>
      </c>
      <c r="F17" s="28">
        <v>0.44791666666666669</v>
      </c>
      <c r="G17" s="28">
        <v>0.73333333333333328</v>
      </c>
      <c r="H17" s="28">
        <v>0.77152777777777781</v>
      </c>
      <c r="I17" s="28"/>
      <c r="J17" s="28"/>
      <c r="K17" s="28"/>
      <c r="L17" s="28"/>
      <c r="M17" s="28"/>
      <c r="N17" s="28"/>
      <c r="O17" s="28"/>
      <c r="P17" s="28">
        <v>0.78472222222222221</v>
      </c>
    </row>
    <row r="18" spans="2:16" ht="14.1" customHeight="1" x14ac:dyDescent="0.35">
      <c r="B18" s="35" t="s">
        <v>42</v>
      </c>
      <c r="C18" s="27">
        <v>221</v>
      </c>
      <c r="D18" s="27">
        <v>222</v>
      </c>
      <c r="E18" s="27">
        <v>244</v>
      </c>
      <c r="F18" s="27">
        <v>256</v>
      </c>
      <c r="G18" s="27">
        <v>393</v>
      </c>
      <c r="H18" s="27">
        <v>405</v>
      </c>
      <c r="I18" s="27"/>
      <c r="J18" s="27"/>
      <c r="K18" s="27"/>
      <c r="L18" s="27"/>
      <c r="M18" s="27"/>
      <c r="N18" s="27"/>
      <c r="O18" s="27"/>
      <c r="P18" s="27">
        <v>416</v>
      </c>
    </row>
    <row r="19" spans="2:16" ht="14.1" customHeight="1" thickBot="1" x14ac:dyDescent="0.4">
      <c r="B19" s="13" t="s">
        <v>43</v>
      </c>
      <c r="C19" s="29"/>
      <c r="D19" s="27">
        <v>234</v>
      </c>
      <c r="E19" s="30">
        <v>255</v>
      </c>
      <c r="F19" s="30">
        <v>392</v>
      </c>
      <c r="G19" s="30">
        <v>404</v>
      </c>
      <c r="H19" s="30">
        <v>415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IF(OR(D18="",D19=""),"",IF(D19&gt;=D18,D19-D18+1,65537-D18+D19))</f>
        <v>13</v>
      </c>
      <c r="E20" s="33">
        <f t="shared" ref="E20:O20" si="0">IF(OR(E18="",E19=""),"",IF(E19&gt;=E18,E19-E18+1,65537-E18+E19))</f>
        <v>12</v>
      </c>
      <c r="F20" s="33">
        <f t="shared" si="0"/>
        <v>137</v>
      </c>
      <c r="G20" s="33">
        <f t="shared" si="0"/>
        <v>12</v>
      </c>
      <c r="H20" s="33">
        <f t="shared" si="0"/>
        <v>11</v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>
        <v>0.40277777777777779</v>
      </c>
      <c r="D24" s="106">
        <v>0.40416666666666667</v>
      </c>
      <c r="E24" s="113" t="s">
        <v>180</v>
      </c>
      <c r="F24" s="154" t="s">
        <v>195</v>
      </c>
      <c r="G24" s="154"/>
      <c r="H24" s="154"/>
      <c r="I24" s="154"/>
      <c r="J24" s="106">
        <v>0.77361111111111114</v>
      </c>
      <c r="K24" s="106">
        <v>0.77361111111111114</v>
      </c>
      <c r="L24" s="36" t="s">
        <v>177</v>
      </c>
      <c r="M24" s="154" t="s">
        <v>197</v>
      </c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>
        <v>0.40625</v>
      </c>
      <c r="D26" s="106">
        <v>0.40833333333333333</v>
      </c>
      <c r="E26" s="113" t="s">
        <v>165</v>
      </c>
      <c r="F26" s="154" t="s">
        <v>194</v>
      </c>
      <c r="G26" s="154"/>
      <c r="H26" s="154"/>
      <c r="I26" s="154"/>
      <c r="J26" s="106">
        <v>0.77500000000000002</v>
      </c>
      <c r="K26" s="106">
        <v>0.77569444444444446</v>
      </c>
      <c r="L26" s="36" t="s">
        <v>178</v>
      </c>
      <c r="M26" s="154" t="s">
        <v>196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0.28402777777777777</v>
      </c>
      <c r="N30" s="43"/>
      <c r="O30" s="45"/>
      <c r="P30" s="46">
        <f>SUM(C30:J30,L30:N30)</f>
        <v>0.28402777777777777</v>
      </c>
    </row>
    <row r="31" spans="2:16" ht="14.1" customHeight="1" x14ac:dyDescent="0.35">
      <c r="B31" s="37" t="s">
        <v>170</v>
      </c>
      <c r="C31" s="47"/>
      <c r="D31" s="7"/>
      <c r="E31" s="7"/>
      <c r="F31" s="7">
        <v>0.28541666666666665</v>
      </c>
      <c r="G31" s="7"/>
      <c r="H31" s="7"/>
      <c r="I31" s="7"/>
      <c r="J31" s="7"/>
      <c r="K31" s="7">
        <v>3.4722222222222224E-2</v>
      </c>
      <c r="L31" s="7"/>
      <c r="M31" s="7"/>
      <c r="N31" s="7"/>
      <c r="O31" s="48"/>
      <c r="P31" s="46">
        <f>SUM(C31:N31)</f>
        <v>0.32013888888888886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0.28541666666666665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3.4722222222222224E-2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0.32013888888888886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190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191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 t="s">
        <v>192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199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-158.4</v>
      </c>
      <c r="D72" s="60">
        <v>-158.30000000000001</v>
      </c>
      <c r="E72" s="100" t="s">
        <v>118</v>
      </c>
      <c r="F72" s="60">
        <v>26.2</v>
      </c>
      <c r="G72" s="60">
        <v>25.6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-151.30000000000001</v>
      </c>
      <c r="D73" s="60">
        <v>-150.6</v>
      </c>
      <c r="E73" s="102" t="s">
        <v>122</v>
      </c>
      <c r="F73" s="61">
        <v>37.9</v>
      </c>
      <c r="G73" s="61">
        <v>37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-204.2</v>
      </c>
      <c r="D74" s="60">
        <v>-205.2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-118.5</v>
      </c>
      <c r="D75" s="60">
        <v>-118.8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36.799999999999997</v>
      </c>
      <c r="D76" s="60">
        <v>37.1</v>
      </c>
      <c r="E76" s="102" t="s">
        <v>137</v>
      </c>
      <c r="F76" s="62">
        <v>35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34.9</v>
      </c>
      <c r="D77" s="60">
        <v>34.9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2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30.1</v>
      </c>
      <c r="D78" s="60">
        <v>30.1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>
        <v>28.6</v>
      </c>
      <c r="D79" s="60">
        <v>28.5</v>
      </c>
      <c r="E79" s="100" t="s">
        <v>152</v>
      </c>
      <c r="F79" s="60">
        <v>21.1</v>
      </c>
      <c r="G79" s="60">
        <v>22.4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2.0999999999999999E-5</v>
      </c>
      <c r="D80" s="64">
        <v>2.1100000000000001E-5</v>
      </c>
      <c r="E80" s="102" t="s">
        <v>157</v>
      </c>
      <c r="F80" s="61">
        <v>42.3</v>
      </c>
      <c r="G80" s="61">
        <v>44.7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187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185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 t="s">
        <v>198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2026-01-10T19:17:04Z</dcterms:modified>
</cp:coreProperties>
</file>