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1\"/>
    </mc:Choice>
  </mc:AlternateContent>
  <xr:revisionPtr revIDLastSave="0" documentId="13_ncr:1_{A5E681AB-7A48-4D8C-9DB1-C4AA0CC36548}" xr6:coauthVersionLast="47" xr6:coauthVersionMax="47" xr10:uidLastSave="{00000000-0000-0000-0000-000000000000}"/>
  <bookViews>
    <workbookView xWindow="26616" yWindow="14172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D20" i="1"/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<sst xmlns="http://schemas.openxmlformats.org/spreadsheetml/2006/main" count="217" uniqueCount="204">
  <si>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</si>
  <si>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</si>
  <si>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</si>
  <si>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</si>
  <si>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</si>
  <si>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</si>
  <si>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</si>
  <si>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</si>
  <si>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</si>
  <si>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</si>
  <si>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</si>
  <si>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</si>
  <si>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</si>
  <si>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</si>
  <si>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</si>
  <si>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</si>
  <si>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</si>
  <si>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</si>
  <si>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</si>
  <si>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</si>
  <si>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</si>
  <si>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</si>
  <si>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</si>
  <si>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</si>
  <si>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</si>
  <si>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</si>
  <si>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</si>
  <si>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</si>
  <si>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</si>
  <si>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</si>
  <si>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</si>
  <si>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</si>
  <si>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</si>
  <si>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</si>
  <si>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</si>
  <si>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</si>
  <si>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</si>
  <si>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</si>
  <si>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</si>
  <si>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</si>
  <si>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</si>
  <si>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</si>
  <si>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</si>
  <si>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</si>
  <si>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</si>
  <si>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</si>
  <si>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</si>
  <si>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</si>
  <si>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</si>
  <si>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</si>
  <si>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</si>
  <si>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</si>
  <si>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</si>
  <si>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</si>
  <si>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</si>
  <si>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</si>
  <si>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</si>
  <si>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</si>
  <si>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</si>
  <si>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</si>
  <si>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</si>
  <si>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</si>
  <si>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</si>
  <si>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</si>
  <si>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</si>
  <si>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</si>
  <si>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</si>
  <si>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</si>
  <si>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</si>
  <si>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</si>
  <si>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</si>
  <si>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</si>
  <si>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</si>
  <si>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</si>
  <si>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</si>
  <si>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</si>
  <si>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</si>
  <si>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</si>
  <si>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</si>
  <si>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</si>
  <si>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</si>
  <si>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</si>
  <si>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</si>
  <si>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</si>
  <si>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</si>
  <si>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</si>
  <si>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</si>
  <si>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</si>
  <si>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</si>
  <si>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</si>
  <si>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</si>
  <si>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</si>
  <si>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</si>
  <si>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</si>
  <si>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</si>
  <si>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</si>
  <si>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</si>
  <si>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</si>
  <si>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</si>
  <si>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</si>
  <si>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</si>
  <si>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</si>
  <si>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</si>
  <si>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</si>
  <si>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</si>
  <si>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</si>
  <si>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</si>
  <si>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</si>
  <si>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</si>
  <si>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</si>
  <si>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</si>
  <si>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</si>
  <si>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</si>
  <si>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</si>
  <si>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</si>
  <si>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</si>
  <si>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</si>
  <si>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</si>
  <si>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</si>
  <si>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</si>
  <si>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</si>
  <si>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</si>
  <si>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</si>
  <si>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</si>
  <si>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</si>
  <si>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</si>
  <si>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</si>
  <si>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</si>
  <si>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</si>
  <si>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</si>
  <si>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</si>
  <si>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</si>
  <si>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</si>
  <si>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</si>
  <si>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</si>
  <si>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</si>
  <si>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</si>
  <si>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</si>
  <si>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</si>
  <si>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</si>
  <si>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</si>
  <si>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</si>
  <si>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</si>
  <si>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</si>
  <si>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</si>
  <si>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</si>
  <si>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</si>
  <si>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</si>
  <si>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</si>
  <si>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</si>
  <si>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</si>
  <si>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</si>
  <si>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</si>
  <si>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</si>
  <si>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</si>
  <si>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</si>
  <si>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</si>
  <si>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</si>
  <si>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</si>
  <si>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</si>
  <si>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</si>
  <si>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</si>
  <si>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</si>
  <si>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</si>
  <si>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</si>
  <si>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</si>
  <si>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</si>
  <si>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</si>
  <si>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</si>
  <si>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</si>
  <si>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</si>
  <si>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</si>
  <si>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</si>
  <si>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</si>
  <si>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</si>
  <si>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</si>
  <si>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</si>
  <si>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</si>
  <si>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</si>
  <si>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</si>
  <si>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</si>
  <si>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ALL</t>
  </si>
  <si>
    <t>ALL</t>
    <phoneticPr fontId="3" type="noConversion"/>
  </si>
  <si>
    <t>월령 40% 이상으로 방풍막 연결</t>
    <phoneticPr fontId="3" type="noConversion"/>
  </si>
  <si>
    <t>김예은</t>
    <phoneticPr fontId="3" type="noConversion"/>
  </si>
  <si>
    <t>NNE</t>
    <phoneticPr fontId="3" type="noConversion"/>
  </si>
  <si>
    <t>SITE-DIR</t>
    <phoneticPr fontId="3" type="noConversion"/>
  </si>
  <si>
    <t>주경온도/창고온도 라디오노드 연결문제/ 껏다 켜거나 네트워크 공유기를 껏다 켜도 연결 안됨(8일 시행)</t>
    <phoneticPr fontId="3" type="noConversion"/>
  </si>
  <si>
    <t>관측을 위해 망원경 가동 시 망원경이 계속 움직임(관측 전 D power recycle로 인한 문제로 추정)/ EIB 재실행</t>
    <phoneticPr fontId="3" type="noConversion"/>
  </si>
  <si>
    <t>12s/25k 17s/25k 22s/24k</t>
    <phoneticPr fontId="3" type="noConversion"/>
  </si>
  <si>
    <t>5s/22k 8s/23k 11s/22k</t>
    <phoneticPr fontId="3" type="noConversion"/>
  </si>
  <si>
    <t>[11:50] RA 높이가 충분하지 않아 포인팅 실패 함/ #81(UT 12:10+/-30)부터 재촬영 함</t>
    <phoneticPr fontId="3" type="noConversion"/>
  </si>
  <si>
    <t>E_000118-000119</t>
    <phoneticPr fontId="3" type="noConversion"/>
  </si>
  <si>
    <t>I_000178-000179 data-obs와 tshopen 시간차 발생</t>
    <phoneticPr fontId="3" type="noConversion"/>
  </si>
  <si>
    <t>DS9(영상확인) 2회 꺼짐</t>
    <phoneticPr fontId="3" type="noConversion"/>
  </si>
  <si>
    <t>I_000179-000180</t>
    <phoneticPr fontId="3" type="noConversion"/>
  </si>
  <si>
    <t>M_000199-000200:M</t>
    <phoneticPr fontId="3" type="noConversion"/>
  </si>
  <si>
    <t>M_000177-000178:K</t>
    <phoneticPr fontId="3" type="noConversion"/>
  </si>
  <si>
    <t>M_000179:M/T/N</t>
    <phoneticPr fontId="3" type="noConversion"/>
  </si>
  <si>
    <t>N</t>
    <phoneticPr fontId="3" type="noConversion"/>
  </si>
  <si>
    <t>E_000118-000119 초점에 문제가 있나 싶어서 KSP로 테스트 함</t>
    <phoneticPr fontId="3" type="noConversion"/>
  </si>
  <si>
    <t>장비실 에어컨에서 물 떨어짐(메신저에 사진 첨부)</t>
    <phoneticPr fontId="3" type="noConversion"/>
  </si>
  <si>
    <t>27s/24k 23s/28k 15s/27k</t>
    <phoneticPr fontId="3" type="noConversion"/>
  </si>
  <si>
    <t>35s/25k 25s/23k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</si>
</sst>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22860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22860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22860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22860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22860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251460</xdr:rowOff>
        </xdr:from>
        <xdr:to>
          <xdr:col>9</xdr:col>
          <xdr:colOff>419100</xdr:colOff>
          <xdr:row>59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22860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22860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22860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22860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22860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22860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6640625" style="65" customWidth="1"/>
    <col min="2" max="2" width="7.6640625" style="65" customWidth="1"/>
    <col min="3" max="16" width="6.6640625" style="65" customWidth="1"/>
    <col min="17" max="17" width="0.6640625" style="65" customWidth="1"/>
    <col min="18" max="18" width="9.33203125" style="65" hidden="1" customWidth="1"/>
    <col min="19" max="16384" width="9.33203125" style="65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46031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100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0.45069444444444445</v>
      </c>
      <c r="D9" s="8">
        <v>3.7</v>
      </c>
      <c r="E9" s="8">
        <v>22.1</v>
      </c>
      <c r="F9" s="8">
        <v>39.299999999999997</v>
      </c>
      <c r="G9" s="36" t="s">
        <v>199</v>
      </c>
      <c r="H9" s="8">
        <v>1.5</v>
      </c>
      <c r="I9" s="36">
        <v>66.8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2.6</v>
      </c>
      <c r="E10" s="8">
        <v>21.6</v>
      </c>
      <c r="F10" s="8">
        <v>41.7</v>
      </c>
      <c r="G10" s="36" t="s">
        <v>199</v>
      </c>
      <c r="H10" s="8">
        <v>1.6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0.73333333333333328</v>
      </c>
      <c r="D11" s="15">
        <v>3.6</v>
      </c>
      <c r="E11" s="15">
        <v>16.899999999999999</v>
      </c>
      <c r="F11" s="15">
        <v>62.8</v>
      </c>
      <c r="G11" s="36" t="s">
        <v>185</v>
      </c>
      <c r="H11" s="15">
        <v>2.8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24.28263888888889</v>
      </c>
      <c r="D12" s="19">
        <f>AVERAGE(D9:D11)</f>
        <v>3.3000000000000003</v>
      </c>
      <c r="E12" s="19">
        <f>AVERAGE(E9:E11)</f>
        <v>20.2</v>
      </c>
      <c r="F12" s="20">
        <f>AVERAGE(F9:F11)</f>
        <v>47.933333333333337</v>
      </c>
      <c r="G12" s="21"/>
      <c r="H12" s="22">
        <f>AVERAGE(H9:H11)</f>
        <v>1.9666666666666668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181</v>
      </c>
      <c r="E16" s="27" t="s">
        <v>186</v>
      </c>
      <c r="F16" s="27" t="s">
        <v>182</v>
      </c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0.38750000000000001</v>
      </c>
      <c r="D17" s="28">
        <v>0.38819444444444445</v>
      </c>
      <c r="E17" s="28">
        <v>0.43055555555555558</v>
      </c>
      <c r="F17" s="28">
        <v>0.77013888888888893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0.78402777777777777</v>
      </c>
    </row>
    <row r="18" spans="2:16" ht="14.1" customHeight="1" x14ac:dyDescent="0.35">
      <c r="B18" s="35" t="s">
        <v>42</v>
      </c>
      <c r="C18" s="27">
        <v>65497</v>
      </c>
      <c r="D18" s="27">
        <v>65498</v>
      </c>
      <c r="E18" s="27">
        <v>65522</v>
      </c>
      <c r="F18" s="27">
        <v>208</v>
      </c>
      <c r="G18" s="27"/>
      <c r="H18" s="27"/>
      <c r="I18" s="27"/>
      <c r="J18" s="27"/>
      <c r="K18" s="27"/>
      <c r="L18" s="27"/>
      <c r="M18" s="27"/>
      <c r="N18" s="27"/>
      <c r="O18" s="27"/>
      <c r="P18" s="27">
        <v>220</v>
      </c>
    </row>
    <row r="19" spans="2:16" ht="14.1" customHeight="1" thickBot="1" x14ac:dyDescent="0.4">
      <c r="B19" s="13" t="s">
        <v>43</v>
      </c>
      <c r="C19" s="29"/>
      <c r="D19" s="27">
        <v>65510</v>
      </c>
      <c r="E19" s="30">
        <v>207</v>
      </c>
      <c r="F19" s="30">
        <v>219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IF(OR(D18="",D19=""),"",IF(D19&gt;=D18,D19-D18+1,65537-D18+D19))</f>
        <v>13</v>
      </c>
      <c r="E20" s="33">
        <f t="shared" ref="E20:O20" si="0">IF(OR(E18="",E19=""),"",IF(E19&gt;=E18,E19-E18+1,65537-E18+E19))</f>
        <v>222</v>
      </c>
      <c r="F20" s="33">
        <f t="shared" si="0"/>
        <v>12</v>
      </c>
      <c r="G20" s="33" t="str">
        <f t="shared" si="0"/>
        <v/>
      </c>
      <c r="H20" s="33" t="str">
        <f t="shared" si="0"/>
        <v/>
      </c>
      <c r="I20" s="33" t="str">
        <f t="shared" si="0"/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6">
        <v>0.40277777777777779</v>
      </c>
      <c r="D23" s="116">
        <v>0.40486111111111112</v>
      </c>
      <c r="E23" s="36" t="s">
        <v>48</v>
      </c>
      <c r="F23" s="154" t="s">
        <v>190</v>
      </c>
      <c r="G23" s="154"/>
      <c r="H23" s="154"/>
      <c r="I23" s="154"/>
      <c r="J23" s="106">
        <v>0.77013888888888893</v>
      </c>
      <c r="K23" s="106">
        <v>0.77152777777777781</v>
      </c>
      <c r="L23" s="116" t="s">
        <v>165</v>
      </c>
      <c r="M23" s="154" t="s">
        <v>203</v>
      </c>
      <c r="N23" s="154"/>
      <c r="O23" s="154"/>
      <c r="P23" s="154"/>
    </row>
    <row r="24" spans="2:16" ht="13.5" customHeight="1" x14ac:dyDescent="0.35">
      <c r="B24" s="155"/>
      <c r="C24" s="106"/>
      <c r="D24" s="106"/>
      <c r="E24" s="113" t="s">
        <v>180</v>
      </c>
      <c r="F24" s="154"/>
      <c r="G24" s="154"/>
      <c r="H24" s="154"/>
      <c r="I24" s="154"/>
      <c r="J24" s="106"/>
      <c r="K24" s="106"/>
      <c r="L24" s="36" t="s">
        <v>177</v>
      </c>
      <c r="M24" s="154"/>
      <c r="N24" s="154"/>
      <c r="O24" s="154"/>
      <c r="P24" s="154"/>
    </row>
    <row r="25" spans="2:16" ht="13.5" customHeight="1" x14ac:dyDescent="0.35">
      <c r="B25" s="155"/>
      <c r="C25" s="116">
        <v>0.40625</v>
      </c>
      <c r="D25" s="116">
        <v>0.40833333333333333</v>
      </c>
      <c r="E25" s="113" t="s">
        <v>171</v>
      </c>
      <c r="F25" s="154" t="s">
        <v>189</v>
      </c>
      <c r="G25" s="154"/>
      <c r="H25" s="154"/>
      <c r="I25" s="154"/>
      <c r="J25" s="106">
        <v>0.77430555555555558</v>
      </c>
      <c r="K25" s="106">
        <v>0.77708333333333335</v>
      </c>
      <c r="L25" s="36" t="s">
        <v>49</v>
      </c>
      <c r="M25" s="154" t="s">
        <v>202</v>
      </c>
      <c r="N25" s="154"/>
      <c r="O25" s="154"/>
      <c r="P25" s="154"/>
    </row>
    <row r="26" spans="2:16" ht="13.5" customHeight="1" x14ac:dyDescent="0.35">
      <c r="B26" s="155"/>
      <c r="C26" s="106"/>
      <c r="D26" s="106"/>
      <c r="E26" s="113" t="s">
        <v>165</v>
      </c>
      <c r="F26" s="154"/>
      <c r="G26" s="154"/>
      <c r="H26" s="154"/>
      <c r="I26" s="154"/>
      <c r="J26" s="106"/>
      <c r="K26" s="106"/>
      <c r="L26" s="36" t="s">
        <v>178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0.28263888888888888</v>
      </c>
      <c r="N30" s="43"/>
      <c r="O30" s="45"/>
      <c r="P30" s="46">
        <f>SUM(C30:J30,L30:N30)</f>
        <v>0.28263888888888888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/>
      <c r="I31" s="7"/>
      <c r="J31" s="7"/>
      <c r="K31" s="7"/>
      <c r="L31" s="7"/>
      <c r="M31" s="7"/>
      <c r="N31" s="7">
        <v>0.3215277777777778</v>
      </c>
      <c r="O31" s="48"/>
      <c r="P31" s="46">
        <f>SUM(C31:N31)</f>
        <v>0.3215277777777778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0.3215277777777778</v>
      </c>
      <c r="O34" s="114"/>
      <c r="P34" s="111">
        <f t="shared" si="1"/>
        <v>0.3215277777777778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7" t="s">
        <v>67</v>
      </c>
      <c r="C36" s="144" t="s">
        <v>192</v>
      </c>
      <c r="D36" s="145"/>
      <c r="E36" s="144" t="s">
        <v>197</v>
      </c>
      <c r="F36" s="145"/>
      <c r="G36" s="144" t="s">
        <v>198</v>
      </c>
      <c r="H36" s="145"/>
      <c r="I36" s="144" t="s">
        <v>195</v>
      </c>
      <c r="J36" s="145"/>
      <c r="K36" s="144" t="s">
        <v>196</v>
      </c>
      <c r="L36" s="145"/>
      <c r="M36" s="144"/>
      <c r="N36" s="145"/>
      <c r="O36" s="118"/>
      <c r="P36" s="118"/>
    </row>
    <row r="37" spans="2:16" ht="18" customHeight="1" x14ac:dyDescent="0.35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 x14ac:dyDescent="0.35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58"/>
      <c r="C39" s="118"/>
      <c r="D39" s="118"/>
      <c r="E39" s="118"/>
      <c r="F39" s="118"/>
      <c r="G39" s="118"/>
      <c r="H39" s="118"/>
      <c r="I39" s="118"/>
      <c r="J39" s="118"/>
      <c r="K39" s="118" t="s">
        <v>179</v>
      </c>
      <c r="L39" s="118"/>
      <c r="M39" s="118"/>
      <c r="N39" s="118"/>
      <c r="O39" s="118"/>
      <c r="P39" s="118"/>
    </row>
    <row r="40" spans="2:16" ht="18" customHeight="1" x14ac:dyDescent="0.35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2" t="s">
        <v>191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 t="s">
        <v>200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 t="s">
        <v>193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35">
      <c r="B49" s="16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83" t="s">
        <v>168</v>
      </c>
      <c r="C53" s="184"/>
      <c r="D53" s="115"/>
      <c r="E53" s="115"/>
      <c r="F53" s="115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" customHeight="1" thickTop="1" thickBot="1" x14ac:dyDescent="0.4">
      <c r="B54" s="178" t="s">
        <v>172</v>
      </c>
      <c r="C54" s="179"/>
      <c r="D54" s="179"/>
      <c r="E54" s="179"/>
      <c r="F54" s="112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69" t="s">
        <v>76</v>
      </c>
      <c r="C59" s="161"/>
      <c r="D59" s="58">
        <v>7</v>
      </c>
      <c r="E59" s="169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69" t="s">
        <v>81</v>
      </c>
      <c r="C60" s="161"/>
      <c r="D60" s="58" t="b">
        <v>1</v>
      </c>
      <c r="E60" s="169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69" t="s">
        <v>86</v>
      </c>
      <c r="C61" s="161"/>
      <c r="D61" s="58" t="b">
        <v>1</v>
      </c>
      <c r="E61" s="169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 t="b">
        <v>1</v>
      </c>
      <c r="E62" s="169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69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69" t="s">
        <v>98</v>
      </c>
      <c r="F64" s="161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69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199999999999999" customHeight="1" x14ac:dyDescent="0.35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199999999999999" customHeight="1" thickBot="1" x14ac:dyDescent="0.25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1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-158.69999999999999</v>
      </c>
      <c r="D72" s="60">
        <v>-161.19999999999999</v>
      </c>
      <c r="E72" s="100" t="s">
        <v>118</v>
      </c>
      <c r="F72" s="60">
        <v>25.5</v>
      </c>
      <c r="G72" s="60">
        <v>23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-151.4</v>
      </c>
      <c r="D73" s="60">
        <v>-154.9</v>
      </c>
      <c r="E73" s="102" t="s">
        <v>122</v>
      </c>
      <c r="F73" s="61">
        <v>36.200000000000003</v>
      </c>
      <c r="G73" s="61">
        <v>41.6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-207.9</v>
      </c>
      <c r="D74" s="60">
        <v>-202.4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-118.2</v>
      </c>
      <c r="D75" s="60">
        <v>-123.7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-35.299999999999997</v>
      </c>
      <c r="D76" s="60">
        <v>33.299999999999997</v>
      </c>
      <c r="E76" s="102" t="s">
        <v>137</v>
      </c>
      <c r="F76" s="62">
        <v>35</v>
      </c>
      <c r="G76" s="62">
        <v>35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34.299999999999997</v>
      </c>
      <c r="D77" s="60">
        <v>31.6</v>
      </c>
      <c r="E77" s="102" t="s">
        <v>142</v>
      </c>
      <c r="F77" s="62">
        <v>260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2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29.4</v>
      </c>
      <c r="D78" s="60">
        <v>26.7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4</v>
      </c>
      <c r="O78" s="81"/>
      <c r="P78" s="81"/>
    </row>
    <row r="79" spans="2:17" ht="20.100000000000001" customHeight="1" x14ac:dyDescent="0.35">
      <c r="B79" s="100" t="s">
        <v>151</v>
      </c>
      <c r="C79" s="60">
        <v>27.9</v>
      </c>
      <c r="D79" s="60">
        <v>25.2</v>
      </c>
      <c r="E79" s="100" t="s">
        <v>152</v>
      </c>
      <c r="F79" s="60">
        <v>20.7</v>
      </c>
      <c r="G79" s="60">
        <v>16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2.05E-5</v>
      </c>
      <c r="D80" s="64">
        <v>2.12E-5</v>
      </c>
      <c r="E80" s="102" t="s">
        <v>157</v>
      </c>
      <c r="F80" s="61">
        <v>41.1</v>
      </c>
      <c r="G80" s="61">
        <v>70.599999999999994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183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9" t="s">
        <v>201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28" t="s">
        <v>187</v>
      </c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19" t="s">
        <v>188</v>
      </c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 x14ac:dyDescent="0.35">
      <c r="B89" s="119" t="s">
        <v>194</v>
      </c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 x14ac:dyDescent="0.35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 x14ac:dyDescent="0.35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 x14ac:dyDescent="0.35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 x14ac:dyDescent="0.35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 x14ac:dyDescent="0.35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 x14ac:dyDescent="0.35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 x14ac:dyDescent="0.35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 x14ac:dyDescent="0.35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 x14ac:dyDescent="0.35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Vf/5Ee2nbnla+s6NXfPjF948E970fj6szMg0OgO30RixkWRLziuGB+5EYWYHWTRZTPECFgu2SkB1rxK/xPVCkA==" saltValue="biYgxKcQBVZ4dUpiTt8PsQ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251460</xdr:rowOff>
                  </from>
                  <to>
                    <xdr:col>9</xdr:col>
                    <xdr:colOff>419100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2026-01-09T18:57:37Z</dcterms:modified>
</cp:coreProperties>
</file>