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1\"/>
    </mc:Choice>
  </mc:AlternateContent>
  <xr:revisionPtr revIDLastSave="0" documentId="13_ncr:1_{F4C7E0E2-7C54-4605-BC76-08EED79ED71C}" xr6:coauthVersionLast="47" xr6:coauthVersionMax="47" xr10:uidLastSave="{00000000-0000-0000-0000-000000000000}"/>
  <bookViews>
    <workbookView xWindow="26256" yWindow="3156" windowWidth="18216" windowHeight="1958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<sst xmlns="http://schemas.openxmlformats.org/spreadsheetml/2006/main" count="215" uniqueCount="202">
  <si>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</si>
  <si>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</si>
  <si>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</si>
  <si>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</si>
  <si>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</si>
  <si>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</si>
  <si>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</si>
  <si>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</si>
  <si>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</si>
  <si>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</si>
  <si>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</si>
  <si>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</si>
  <si>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</si>
  <si>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</si>
  <si>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</si>
  <si>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</si>
  <si>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</si>
  <si>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</si>
  <si>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</si>
  <si>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</si>
  <si>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</si>
  <si>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</si>
  <si>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</si>
  <si>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</si>
  <si>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</si>
  <si>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</si>
  <si>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</si>
  <si>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</si>
  <si>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</si>
  <si>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</si>
  <si>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</si>
  <si>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</si>
  <si>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</si>
  <si>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</si>
  <si>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</si>
  <si>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</si>
  <si>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</si>
  <si>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</si>
  <si>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</si>
  <si>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</si>
  <si>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</si>
  <si>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</si>
  <si>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</si>
  <si>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</si>
  <si>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</si>
  <si>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</si>
  <si>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</si>
  <si>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</si>
  <si>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</si>
  <si>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</si>
  <si>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</si>
  <si>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</si>
  <si>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</si>
  <si>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</si>
  <si>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</si>
  <si>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</si>
  <si>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</si>
  <si>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</si>
  <si>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</si>
  <si>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</si>
  <si>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</si>
  <si>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</si>
  <si>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</si>
  <si>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</si>
  <si>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</si>
  <si>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</si>
  <si>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</si>
  <si>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</si>
  <si>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</si>
  <si>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</si>
  <si>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</si>
  <si>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</si>
  <si>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</si>
  <si>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</si>
  <si>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</si>
  <si>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</si>
  <si>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</si>
  <si>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</si>
  <si>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</si>
  <si>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</si>
  <si>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</si>
  <si>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</si>
  <si>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</si>
  <si>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</si>
  <si>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</si>
  <si>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</si>
  <si>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</si>
  <si>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</si>
  <si>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</si>
  <si>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</si>
  <si>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</si>
  <si>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</si>
  <si>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</si>
  <si>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</si>
  <si>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</si>
  <si>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</si>
  <si>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</si>
  <si>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</si>
  <si>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</si>
  <si>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</si>
  <si>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</si>
  <si>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</si>
  <si>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</si>
  <si>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</si>
  <si>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</si>
  <si>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</si>
  <si>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</si>
  <si>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</si>
  <si>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</si>
  <si>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</si>
  <si>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</si>
  <si>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</si>
  <si>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</si>
  <si>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</si>
  <si>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</si>
  <si>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</si>
  <si>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</si>
  <si>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</si>
  <si>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</si>
  <si>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</si>
  <si>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</si>
  <si>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</si>
  <si>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</si>
  <si>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</si>
  <si>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</si>
  <si>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</si>
  <si>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</si>
  <si>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</si>
  <si>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</si>
  <si>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</si>
  <si>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</si>
  <si>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</si>
  <si>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</si>
  <si>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</si>
  <si>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</si>
  <si>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</si>
  <si>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</si>
  <si>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</si>
  <si>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</si>
  <si>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</si>
  <si>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</si>
  <si>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</si>
  <si>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</si>
  <si>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</si>
  <si>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</si>
  <si>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</si>
  <si>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</si>
  <si>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</si>
  <si>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</si>
  <si>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</si>
  <si>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</si>
  <si>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</si>
  <si>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</si>
  <si>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</si>
  <si>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</si>
  <si>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</si>
  <si>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</si>
  <si>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</si>
  <si>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</si>
  <si>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</si>
  <si>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</si>
  <si>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</si>
  <si>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</si>
  <si>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</si>
  <si>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</si>
  <si>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</si>
  <si>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</si>
  <si>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</si>
  <si>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</si>
  <si>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</si>
  <si>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</si>
  <si>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</si>
  <si>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</si>
  <si>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</si>
  <si>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</si>
  <si>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</si>
  <si>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</si>
  <si>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</si>
  <si>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</si>
  <si>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</si>
  <si>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두원재</t>
    <phoneticPr fontId="3" type="noConversion"/>
  </si>
  <si>
    <t>ALL</t>
    <phoneticPr fontId="3" type="noConversion"/>
  </si>
  <si>
    <t>ASPEC-KS4</t>
    <phoneticPr fontId="3" type="noConversion"/>
  </si>
  <si>
    <t>E_056835</t>
    <phoneticPr fontId="3" type="noConversion"/>
  </si>
  <si>
    <t>E_056837-0568340</t>
    <phoneticPr fontId="3" type="noConversion"/>
  </si>
  <si>
    <t>E_056842-056848</t>
    <phoneticPr fontId="3" type="noConversion"/>
  </si>
  <si>
    <t>M_056858-056859:T</t>
    <phoneticPr fontId="3" type="noConversion"/>
  </si>
  <si>
    <t>E_056853-056860</t>
    <phoneticPr fontId="3" type="noConversion"/>
  </si>
  <si>
    <t>TMT</t>
    <phoneticPr fontId="3" type="noConversion"/>
  </si>
  <si>
    <t>E_056824</t>
    <phoneticPr fontId="3" type="noConversion"/>
  </si>
  <si>
    <t>C_056804-056896</t>
    <phoneticPr fontId="3" type="noConversion"/>
  </si>
  <si>
    <t>월령 40% 이상으로 방풍막 연결 1번 8회</t>
    <phoneticPr fontId="3" type="noConversion"/>
  </si>
  <si>
    <t>DS9(영상 확인) 3회꺼짐</t>
    <phoneticPr fontId="3" type="noConversion"/>
  </si>
  <si>
    <t>옅은구름으로 오후 flat 건너뜀</t>
    <phoneticPr fontId="3" type="noConversion"/>
  </si>
  <si>
    <t>E_056824/E_056835/E_056837-0568340 full shutter가 닫히지 않아서 영상이상 / 다음장에서 정상화됨</t>
    <phoneticPr fontId="3" type="noConversion"/>
  </si>
  <si>
    <t>C_056903-056927</t>
    <phoneticPr fontId="3" type="noConversion"/>
  </si>
  <si>
    <t>E_056842-056848/E_056853-056860 full shutter가 닫히지 않아서 FSA Recycle 해도 변화 없음 / IC G와 IC Gui 재실행 후 정상화됨</t>
    <phoneticPr fontId="3" type="noConversion"/>
  </si>
  <si>
    <t>-</t>
    <phoneticPr fontId="3" type="noConversion"/>
  </si>
  <si>
    <t>ESE</t>
    <phoneticPr fontId="3" type="noConversion"/>
  </si>
  <si>
    <t>SW</t>
    <phoneticPr fontId="3" type="noConversion"/>
  </si>
  <si>
    <t>ENE</t>
    <phoneticPr fontId="3" type="noConversion"/>
  </si>
  <si>
    <t>[16:00] 짙은 구름으로 관측 중단 / [17:35] 관측종료 / 오전flat 건너뜀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</si>
</sst>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67" zoomScale="145" zoomScaleNormal="145" workbookViewId="0">
      <selection activeCell="G81" sqref="G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45969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53.658536585365844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0.41875000000000001</v>
      </c>
      <c r="D9" s="8">
        <v>2.2999999999999998</v>
      </c>
      <c r="E9" s="8">
        <v>17.600000000000001</v>
      </c>
      <c r="F9" s="8">
        <v>51.3</v>
      </c>
      <c r="G9" s="36" t="s">
        <v>198</v>
      </c>
      <c r="H9" s="8">
        <v>9.5</v>
      </c>
      <c r="I9" s="36">
        <v>91.4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3.6</v>
      </c>
      <c r="E10" s="8">
        <v>12.3</v>
      </c>
      <c r="F10" s="8">
        <v>45.5</v>
      </c>
      <c r="G10" s="36" t="s">
        <v>199</v>
      </c>
      <c r="H10" s="8">
        <v>0.9</v>
      </c>
      <c r="I10" s="11"/>
      <c r="J10" s="9">
        <f>IF(L10, 1, 0) + IF(M10, 2, 0) + IF(N10, 4, 0) + IF(O10, 8, 0) + IF(P10, 16, 0)</f>
        <v>1</v>
      </c>
      <c r="K10" s="12" t="b">
        <v>0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0.7319444444444444</v>
      </c>
      <c r="D11" s="15" t="s">
        <v>197</v>
      </c>
      <c r="E11" s="15">
        <v>8.6</v>
      </c>
      <c r="F11" s="15">
        <v>60.1</v>
      </c>
      <c r="G11" s="36" t="s">
        <v>200</v>
      </c>
      <c r="H11" s="15">
        <v>0.6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24.313194444444445</v>
      </c>
      <c r="D12" s="19">
        <f>AVERAGE(D9:D11)</f>
        <v>2.95</v>
      </c>
      <c r="E12" s="19">
        <f>AVERAGE(E9:E11)</f>
        <v>12.833333333333334</v>
      </c>
      <c r="F12" s="20">
        <f>AVERAGE(F9:F11)</f>
        <v>52.300000000000004</v>
      </c>
      <c r="G12" s="21"/>
      <c r="H12" s="22">
        <f>AVERAGE(H9:H11)</f>
        <v>3.6666666666666665</v>
      </c>
      <c r="I12" s="23"/>
      <c r="J12" s="24">
        <f>AVERAGE(J9:J11)</f>
        <v>5.666666666666667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181</v>
      </c>
      <c r="E16" s="27" t="s">
        <v>188</v>
      </c>
      <c r="F16" s="27" t="s">
        <v>182</v>
      </c>
      <c r="G16" s="27" t="s">
        <v>181</v>
      </c>
      <c r="H16" s="27"/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0.36388888888888887</v>
      </c>
      <c r="D17" s="28">
        <v>0.36458333333333331</v>
      </c>
      <c r="E17" s="28">
        <v>0.39583333333333331</v>
      </c>
      <c r="F17" s="28">
        <v>0.4152777777777778</v>
      </c>
      <c r="G17" s="28">
        <v>0.72777777777777775</v>
      </c>
      <c r="H17" s="28"/>
      <c r="I17" s="28"/>
      <c r="J17" s="28"/>
      <c r="K17" s="28"/>
      <c r="L17" s="28"/>
      <c r="M17" s="28"/>
      <c r="N17" s="28"/>
      <c r="O17" s="28"/>
      <c r="P17" s="28">
        <v>0.73263888888888884</v>
      </c>
    </row>
    <row r="18" spans="2:16" ht="14.1" customHeight="1" x14ac:dyDescent="0.35">
      <c r="B18" s="35" t="s">
        <v>42</v>
      </c>
      <c r="C18" s="27">
        <v>56793</v>
      </c>
      <c r="D18" s="27">
        <v>56794</v>
      </c>
      <c r="E18" s="27">
        <v>56804</v>
      </c>
      <c r="F18" s="27">
        <v>56816</v>
      </c>
      <c r="G18" s="27">
        <v>56928</v>
      </c>
      <c r="H18" s="27"/>
      <c r="I18" s="27"/>
      <c r="J18" s="27"/>
      <c r="K18" s="27"/>
      <c r="L18" s="27"/>
      <c r="M18" s="27"/>
      <c r="N18" s="27"/>
      <c r="O18" s="27"/>
      <c r="P18" s="114">
        <v>56933</v>
      </c>
    </row>
    <row r="19" spans="2:16" ht="14.1" customHeight="1" thickBot="1" x14ac:dyDescent="0.4">
      <c r="B19" s="13" t="s">
        <v>43</v>
      </c>
      <c r="C19" s="29"/>
      <c r="D19" s="27">
        <v>56798</v>
      </c>
      <c r="E19" s="30">
        <v>56815</v>
      </c>
      <c r="F19" s="30">
        <v>56927</v>
      </c>
      <c r="G19" s="30">
        <v>56932</v>
      </c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112</v>
      </c>
      <c r="G20" s="33">
        <f>IF(ISNUMBER(G18),G19-G18+1,"")</f>
        <v>5</v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/>
      <c r="D23" s="112"/>
      <c r="E23" s="36" t="s">
        <v>48</v>
      </c>
      <c r="F23" s="165"/>
      <c r="G23" s="165"/>
      <c r="H23" s="165"/>
      <c r="I23" s="165"/>
      <c r="J23" s="102"/>
      <c r="K23" s="102"/>
      <c r="L23" s="112" t="s">
        <v>164</v>
      </c>
      <c r="M23" s="165"/>
      <c r="N23" s="165"/>
      <c r="O23" s="165"/>
      <c r="P23" s="165"/>
    </row>
    <row r="24" spans="2:16" ht="13.5" customHeight="1" x14ac:dyDescent="0.35">
      <c r="B24" s="166"/>
      <c r="C24" s="102"/>
      <c r="D24" s="102"/>
      <c r="E24" s="109" t="s">
        <v>177</v>
      </c>
      <c r="F24" s="165"/>
      <c r="G24" s="165"/>
      <c r="H24" s="165"/>
      <c r="I24" s="165"/>
      <c r="J24" s="102"/>
      <c r="K24" s="102"/>
      <c r="L24" s="36" t="s">
        <v>175</v>
      </c>
      <c r="M24" s="165"/>
      <c r="N24" s="165"/>
      <c r="O24" s="165"/>
      <c r="P24" s="165"/>
    </row>
    <row r="25" spans="2:16" ht="13.5" customHeight="1" x14ac:dyDescent="0.35">
      <c r="B25" s="166"/>
      <c r="C25" s="112"/>
      <c r="D25" s="112"/>
      <c r="E25" s="109" t="s">
        <v>170</v>
      </c>
      <c r="F25" s="165"/>
      <c r="G25" s="165"/>
      <c r="H25" s="165"/>
      <c r="I25" s="165"/>
      <c r="J25" s="102"/>
      <c r="K25" s="102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2"/>
      <c r="D26" s="102"/>
      <c r="E26" s="109" t="s">
        <v>164</v>
      </c>
      <c r="F26" s="165"/>
      <c r="G26" s="165"/>
      <c r="H26" s="165"/>
      <c r="I26" s="165"/>
      <c r="J26" s="102"/>
      <c r="K26" s="102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>
        <v>0.31319444444444444</v>
      </c>
      <c r="I30" s="43"/>
      <c r="J30" s="43"/>
      <c r="K30" s="44"/>
      <c r="L30" s="43"/>
      <c r="M30" s="43"/>
      <c r="N30" s="43"/>
      <c r="O30" s="45"/>
      <c r="P30" s="46">
        <f>SUM(C30:J30,L30:N30)</f>
        <v>0.31319444444444444</v>
      </c>
    </row>
    <row r="31" spans="2:16" ht="14.1" customHeight="1" x14ac:dyDescent="0.35">
      <c r="B31" s="37" t="s">
        <v>169</v>
      </c>
      <c r="C31" s="47"/>
      <c r="D31" s="7"/>
      <c r="E31" s="7"/>
      <c r="F31" s="7"/>
      <c r="G31" s="7"/>
      <c r="H31" s="7"/>
      <c r="I31" s="7">
        <v>0.31319444444444444</v>
      </c>
      <c r="J31" s="7"/>
      <c r="K31" s="7"/>
      <c r="L31" s="7"/>
      <c r="M31" s="7"/>
      <c r="N31" s="7"/>
      <c r="O31" s="48"/>
      <c r="P31" s="46">
        <f>SUM(C31:N31)</f>
        <v>0.31319444444444444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>
        <v>0.1451388888888889</v>
      </c>
      <c r="J32" s="50"/>
      <c r="K32" s="50"/>
      <c r="L32" s="50"/>
      <c r="M32" s="50"/>
      <c r="N32" s="50"/>
      <c r="O32" s="51"/>
      <c r="P32" s="46">
        <f>SUM(C32:N32)</f>
        <v>0.1451388888888889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0.16805555555555554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0.16805555555555554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 t="s">
        <v>190</v>
      </c>
      <c r="D36" s="156"/>
      <c r="E36" s="155" t="s">
        <v>189</v>
      </c>
      <c r="F36" s="156"/>
      <c r="G36" s="155" t="s">
        <v>183</v>
      </c>
      <c r="H36" s="156"/>
      <c r="I36" s="155" t="s">
        <v>184</v>
      </c>
      <c r="J36" s="156"/>
      <c r="K36" s="155" t="s">
        <v>185</v>
      </c>
      <c r="L36" s="156"/>
      <c r="M36" s="155" t="s">
        <v>187</v>
      </c>
      <c r="N36" s="156"/>
      <c r="O36" s="151" t="s">
        <v>186</v>
      </c>
      <c r="P36" s="151"/>
    </row>
    <row r="37" spans="2:16" ht="18" customHeight="1" x14ac:dyDescent="0.35">
      <c r="B37" s="153"/>
      <c r="C37" s="155" t="s">
        <v>195</v>
      </c>
      <c r="D37" s="156"/>
      <c r="E37" s="151"/>
      <c r="F37" s="151"/>
      <c r="G37" s="151"/>
      <c r="H37" s="151"/>
      <c r="I37" s="151"/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193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194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 t="s">
        <v>196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 t="s">
        <v>201</v>
      </c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-160.506</v>
      </c>
      <c r="D72" s="60">
        <v>-163.029</v>
      </c>
      <c r="E72" s="96" t="s">
        <v>118</v>
      </c>
      <c r="F72" s="60">
        <v>24.07</v>
      </c>
      <c r="G72" s="60">
        <v>20.100000000000001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-154.084</v>
      </c>
      <c r="D73" s="60">
        <v>-158.20500000000001</v>
      </c>
      <c r="E73" s="98" t="s">
        <v>122</v>
      </c>
      <c r="F73" s="60">
        <v>35.369999999999997</v>
      </c>
      <c r="G73" s="60">
        <v>36.85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-204.16499999999999</v>
      </c>
      <c r="D74" s="60">
        <v>-210.02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-121.744</v>
      </c>
      <c r="D75" s="60">
        <v>-127.63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1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35.067</v>
      </c>
      <c r="D76" s="60">
        <v>30.6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32.930999999999997</v>
      </c>
      <c r="D77" s="60">
        <v>28.565000000000001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28.06</v>
      </c>
      <c r="D78" s="60">
        <v>23.640999999999998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26.513000000000002</v>
      </c>
      <c r="D79" s="60">
        <v>22.100999999999999</v>
      </c>
      <c r="E79" s="96" t="s">
        <v>152</v>
      </c>
      <c r="F79" s="60">
        <v>18.399999999999999</v>
      </c>
      <c r="G79" s="60">
        <v>12.6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1.6500000000000001E-5</v>
      </c>
      <c r="D80" s="115">
        <v>1.6099999999999998E-5</v>
      </c>
      <c r="E80" s="98" t="s">
        <v>157</v>
      </c>
      <c r="F80" s="60">
        <v>46.4</v>
      </c>
      <c r="G80" s="60">
        <v>53.9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191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 t="s">
        <v>192</v>
      </c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2025-11-08T17:45:20Z</dcterms:modified>
</cp:coreProperties>
</file>