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7F2625F4-84CE-4884-B578-F0C0D125E0C9}" xr6:coauthVersionLast="47" xr6:coauthVersionMax="47" xr10:uidLastSave="{00000000-0000-0000-0000-000000000000}"/>
  <bookViews>
    <workbookView xWindow="25572" yWindow="1354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<sst xmlns="http://schemas.openxmlformats.org/spreadsheetml/2006/main" count="226" uniqueCount="213">
  <si>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</si>
  <si>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</si>
  <si>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</si>
  <si>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</si>
  <si>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</si>
  <si>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</si>
  <si>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</si>
  <si>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</si>
  <si>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</si>
  <si>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</si>
  <si>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</si>
  <si>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</si>
  <si>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</si>
  <si>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</si>
  <si>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</si>
  <si>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</si>
  <si>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</si>
  <si>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</si>
  <si>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</si>
  <si>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</si>
  <si>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</si>
  <si>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</si>
  <si>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</si>
  <si>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</si>
  <si>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</si>
  <si>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</si>
  <si>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</si>
  <si>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</si>
  <si>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</si>
  <si>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</si>
  <si>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</si>
  <si>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</si>
  <si>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</si>
  <si>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</si>
  <si>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</si>
  <si>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</si>
  <si>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</si>
  <si>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</si>
  <si>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</si>
  <si>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</si>
  <si>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</si>
  <si>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</si>
  <si>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</si>
  <si>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</si>
  <si>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</si>
  <si>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</si>
  <si>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</si>
  <si>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</si>
  <si>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</si>
  <si>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</si>
  <si>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</si>
  <si>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</si>
  <si>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</si>
  <si>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</si>
  <si>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</si>
  <si>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</si>
  <si>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</si>
  <si>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</si>
  <si>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</si>
  <si>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</si>
  <si>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</si>
  <si>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</si>
  <si>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</si>
  <si>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</si>
  <si>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</si>
  <si>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</si>
  <si>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</si>
  <si>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</si>
  <si>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</si>
  <si>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</si>
  <si>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</si>
  <si>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</si>
  <si>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</si>
  <si>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</si>
  <si>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</si>
  <si>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</si>
  <si>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</si>
  <si>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</si>
  <si>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</si>
  <si>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</si>
  <si>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</si>
  <si>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</si>
  <si>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</si>
  <si>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</si>
  <si>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</si>
  <si>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</si>
  <si>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</si>
  <si>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</si>
  <si>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</si>
  <si>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</si>
  <si>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</si>
  <si>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</si>
  <si>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</si>
  <si>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</si>
  <si>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</si>
  <si>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</si>
  <si>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</si>
  <si>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</si>
  <si>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</si>
  <si>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</si>
  <si>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</si>
  <si>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</si>
  <si>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</si>
  <si>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</si>
  <si>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</si>
  <si>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</si>
  <si>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</si>
  <si>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</si>
  <si>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</si>
  <si>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</si>
  <si>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</si>
  <si>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</si>
  <si>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</si>
  <si>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</si>
  <si>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</si>
  <si>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</si>
  <si>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</si>
  <si>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</si>
  <si>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</si>
  <si>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</si>
  <si>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</si>
  <si>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</si>
  <si>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</si>
  <si>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</si>
  <si>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</si>
  <si>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</si>
  <si>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</si>
  <si>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</si>
  <si>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</si>
  <si>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</si>
  <si>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</si>
  <si>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</si>
  <si>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</si>
  <si>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</si>
  <si>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</si>
  <si>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</si>
  <si>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</si>
  <si>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</si>
  <si>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</si>
  <si>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</si>
  <si>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</si>
  <si>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</si>
  <si>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</si>
  <si>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</si>
  <si>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</si>
  <si>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</si>
  <si>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</si>
  <si>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</si>
  <si>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</si>
  <si>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</si>
  <si>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</si>
  <si>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</si>
  <si>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</si>
  <si>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</si>
  <si>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</si>
  <si>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</si>
  <si>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</si>
  <si>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</si>
  <si>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</si>
  <si>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</si>
  <si>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</si>
  <si>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</si>
  <si>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</si>
  <si>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</si>
  <si>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</si>
  <si>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</si>
  <si>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</si>
  <si>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</si>
  <si>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</si>
  <si>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</si>
  <si>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</si>
  <si>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</si>
  <si>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</si>
  <si>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</si>
  <si>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</si>
  <si>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</si>
  <si>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</si>
  <si>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</si>
  <si>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</si>
  <si>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</si>
  <si>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</si>
  <si>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</si>
  <si>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</si>
  <si>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두원재</t>
    <phoneticPr fontId="3" type="noConversion"/>
  </si>
  <si>
    <t>D_050664-050666</t>
    <phoneticPr fontId="3" type="noConversion"/>
  </si>
  <si>
    <t>C_050670-050679</t>
    <phoneticPr fontId="3" type="noConversion"/>
  </si>
  <si>
    <t>M_050783:K</t>
    <phoneticPr fontId="3" type="noConversion"/>
  </si>
  <si>
    <t>M_050784</t>
    <phoneticPr fontId="3" type="noConversion"/>
  </si>
  <si>
    <t>KAMP</t>
    <phoneticPr fontId="3" type="noConversion"/>
  </si>
  <si>
    <t>I_050756</t>
    <phoneticPr fontId="3" type="noConversion"/>
  </si>
  <si>
    <t>ENG-KSP</t>
    <phoneticPr fontId="3" type="noConversion"/>
  </si>
  <si>
    <t>E_050642-50646</t>
    <phoneticPr fontId="3" type="noConversion"/>
  </si>
  <si>
    <t>C_050683-050684</t>
    <phoneticPr fontId="3" type="noConversion"/>
  </si>
  <si>
    <t>C_050701-050713</t>
    <phoneticPr fontId="3" type="noConversion"/>
  </si>
  <si>
    <t>M_050844-050846:N</t>
    <phoneticPr fontId="3" type="noConversion"/>
  </si>
  <si>
    <t>E_050745-050747</t>
    <phoneticPr fontId="3" type="noConversion"/>
  </si>
  <si>
    <t>E_050745-050747 T칩 중간쯤에 별로 보이지 않은 밝은 천체 / 대상이 PG2349인것으로보아 지난 회의때 나온 목성인듯함 (HA -00:04:36/DEC -01:42:13.4)</t>
    <phoneticPr fontId="3" type="noConversion"/>
  </si>
  <si>
    <t>M_050763-050764:M</t>
    <phoneticPr fontId="3" type="noConversion"/>
  </si>
  <si>
    <t>C_050752-050759</t>
    <phoneticPr fontId="3" type="noConversion"/>
  </si>
  <si>
    <t>옅은 구름으로 인해 오후 flat 건너뜀</t>
    <phoneticPr fontId="3" type="noConversion"/>
  </si>
  <si>
    <t>E_050642-50646 여명으로 인한 과다 노출발생</t>
    <phoneticPr fontId="3" type="noConversion"/>
  </si>
  <si>
    <t>D_050664-050666 돔셔터가 닫혀있었음 / 2번 진행하고 갑자기 Lower Shutter가 갑자기 닫혀서 3번 진행 후 정상화됨</t>
    <phoneticPr fontId="3" type="noConversion"/>
  </si>
  <si>
    <t>HA limit으로 BLG #315/317-320/322/324/326-328/330 스킵 함</t>
    <phoneticPr fontId="3" type="noConversion"/>
  </si>
  <si>
    <t>I_050756 filter I와 초점 값 누락 됨</t>
    <phoneticPr fontId="3" type="noConversion"/>
  </si>
  <si>
    <t>[14:40-15:30] KMTNetPL에서 RUN_INIT_CHKIMG 실행해도 계속해서 gmon이 정상화가 안됨 / IC G와 Gui 재실행 후 정상화됨</t>
    <phoneticPr fontId="3" type="noConversion"/>
  </si>
  <si>
    <t>C_050773-050867</t>
    <phoneticPr fontId="3" type="noConversion"/>
  </si>
  <si>
    <t>S</t>
    <phoneticPr fontId="3" type="noConversion"/>
  </si>
  <si>
    <t>ESE</t>
    <phoneticPr fontId="3" type="noConversion"/>
  </si>
  <si>
    <t>W</t>
    <phoneticPr fontId="3" type="noConversion"/>
  </si>
  <si>
    <t>월령 40%이상으로 방풍막 연결 BLG때 1회 10번 / 2회 1번 / 3회 1번 / 이후 1회 5번</t>
    <phoneticPr fontId="3" type="noConversion"/>
  </si>
  <si>
    <t>DS9(영상 확인) 5회꺼짐</t>
    <phoneticPr fontId="3" type="noConversion"/>
  </si>
  <si>
    <t>50s/21k 40s/26k 25s/24k</t>
    <phoneticPr fontId="3" type="noConversion"/>
  </si>
  <si>
    <t>25s/25k 16s/25k 10s/23k 6s/20k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</si>
</sst>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J80" sqref="J80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45940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0.39930555555555558</v>
      </c>
      <c r="D9" s="8">
        <v>1.6</v>
      </c>
      <c r="E9" s="8">
        <v>17.7</v>
      </c>
      <c r="F9" s="8">
        <v>62.3</v>
      </c>
      <c r="G9" s="36" t="s">
        <v>208</v>
      </c>
      <c r="H9" s="8">
        <v>1.9</v>
      </c>
      <c r="I9" s="36">
        <v>88.1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1.1000000000000001</v>
      </c>
      <c r="E10" s="8">
        <v>17.3</v>
      </c>
      <c r="F10" s="8">
        <v>59.7</v>
      </c>
      <c r="G10" s="36" t="s">
        <v>207</v>
      </c>
      <c r="H10" s="8">
        <v>1.2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0.75624999999999998</v>
      </c>
      <c r="D11" s="15">
        <v>1.3</v>
      </c>
      <c r="E11" s="15">
        <v>16.100000000000001</v>
      </c>
      <c r="F11" s="15">
        <v>42.2</v>
      </c>
      <c r="G11" s="36" t="s">
        <v>206</v>
      </c>
      <c r="H11" s="15">
        <v>8.1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24.356944444444444</v>
      </c>
      <c r="D12" s="19">
        <f>AVERAGE(D9:D11)</f>
        <v>1.3333333333333333</v>
      </c>
      <c r="E12" s="19">
        <f>AVERAGE(E9:E11)</f>
        <v>17.033333333333335</v>
      </c>
      <c r="F12" s="20">
        <f>AVERAGE(F9:F11)</f>
        <v>54.733333333333327</v>
      </c>
      <c r="G12" s="21"/>
      <c r="H12" s="22">
        <f>AVERAGE(H9:H11)</f>
        <v>3.7333333333333329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188</v>
      </c>
      <c r="G16" s="27" t="s">
        <v>190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0.34513888888888888</v>
      </c>
      <c r="D17" s="28">
        <v>0.34583333333333333</v>
      </c>
      <c r="E17" s="28">
        <v>0.36319444444444443</v>
      </c>
      <c r="F17" s="28">
        <v>0.48402777777777778</v>
      </c>
      <c r="G17" s="28">
        <v>0.54791666666666672</v>
      </c>
      <c r="H17" s="28">
        <v>0.75902777777777775</v>
      </c>
      <c r="I17" s="28">
        <v>0.78680555555555554</v>
      </c>
      <c r="J17" s="28"/>
      <c r="K17" s="28"/>
      <c r="L17" s="28"/>
      <c r="M17" s="28"/>
      <c r="N17" s="28"/>
      <c r="O17" s="28"/>
      <c r="P17" s="28">
        <v>0.80069444444444449</v>
      </c>
    </row>
    <row r="18" spans="2:16" ht="14.1" customHeight="1" x14ac:dyDescent="0.35">
      <c r="B18" s="35" t="s">
        <v>42</v>
      </c>
      <c r="C18" s="27">
        <v>50636</v>
      </c>
      <c r="D18" s="27">
        <v>50637</v>
      </c>
      <c r="E18" s="27">
        <v>50642</v>
      </c>
      <c r="F18" s="27">
        <v>50717</v>
      </c>
      <c r="G18" s="27">
        <v>50760</v>
      </c>
      <c r="H18" s="27">
        <v>50894</v>
      </c>
      <c r="I18" s="27">
        <v>50906</v>
      </c>
      <c r="J18" s="27"/>
      <c r="K18" s="27"/>
      <c r="L18" s="27"/>
      <c r="M18" s="27"/>
      <c r="N18" s="27"/>
      <c r="O18" s="27"/>
      <c r="P18" s="114">
        <v>50919</v>
      </c>
    </row>
    <row r="19" spans="2:16" ht="14.1" customHeight="1" thickBot="1" x14ac:dyDescent="0.4">
      <c r="B19" s="13" t="s">
        <v>43</v>
      </c>
      <c r="C19" s="29"/>
      <c r="D19" s="27">
        <v>50641</v>
      </c>
      <c r="E19" s="30">
        <v>50716</v>
      </c>
      <c r="F19" s="30">
        <v>50759</v>
      </c>
      <c r="G19" s="30">
        <v>50893</v>
      </c>
      <c r="H19" s="30">
        <v>50905</v>
      </c>
      <c r="I19" s="30">
        <v>50918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75</v>
      </c>
      <c r="F20" s="33">
        <f>IF(ISNUMBER(F18),F19-F18+1,"")</f>
        <v>43</v>
      </c>
      <c r="G20" s="33">
        <f>IF(ISNUMBER(G18),G19-G18+1,"")</f>
        <v>134</v>
      </c>
      <c r="H20" s="33">
        <f>IF(ISNUMBER(H18),H19-H18+1,"")</f>
        <v>12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>
        <v>0.78888888888888886</v>
      </c>
      <c r="K24" s="102">
        <v>0.79166666666666663</v>
      </c>
      <c r="L24" s="36" t="s">
        <v>175</v>
      </c>
      <c r="M24" s="154" t="s">
        <v>211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>
        <v>0.79236111111111107</v>
      </c>
      <c r="K26" s="102">
        <v>0.79583333333333328</v>
      </c>
      <c r="L26" s="36" t="s">
        <v>176</v>
      </c>
      <c r="M26" s="154" t="s">
        <v>212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8.4027777777777785E-2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0.21041666666666667</v>
      </c>
      <c r="P30" s="46">
        <f>SUM(C30:J30,L30:N30)</f>
        <v>0.14652777777777778</v>
      </c>
    </row>
    <row r="31" spans="2:16" ht="14.1" customHeight="1" x14ac:dyDescent="0.35">
      <c r="B31" s="37" t="s">
        <v>169</v>
      </c>
      <c r="C31" s="47">
        <v>0.12083333333333333</v>
      </c>
      <c r="D31" s="7">
        <v>0.21111111111111111</v>
      </c>
      <c r="E31" s="7">
        <v>6.3194444444444442E-2</v>
      </c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0.41249999999999998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0.12083333333333333</v>
      </c>
      <c r="D34" s="106">
        <f t="shared" ref="D34:P34" si="1">D31-D32-D33</f>
        <v>0.21111111111111111</v>
      </c>
      <c r="E34" s="106">
        <f t="shared" si="1"/>
        <v>6.3194444444444442E-2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0.41249999999999998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191</v>
      </c>
      <c r="D36" s="145"/>
      <c r="E36" s="144" t="s">
        <v>184</v>
      </c>
      <c r="F36" s="145"/>
      <c r="G36" s="144" t="s">
        <v>185</v>
      </c>
      <c r="H36" s="145"/>
      <c r="I36" s="144" t="s">
        <v>192</v>
      </c>
      <c r="J36" s="145"/>
      <c r="K36" s="144" t="s">
        <v>193</v>
      </c>
      <c r="L36" s="145"/>
      <c r="M36" s="144" t="s">
        <v>195</v>
      </c>
      <c r="N36" s="145"/>
      <c r="O36" s="117" t="s">
        <v>198</v>
      </c>
      <c r="P36" s="117"/>
    </row>
    <row r="37" spans="2:16" ht="18" customHeight="1" x14ac:dyDescent="0.35">
      <c r="B37" s="158"/>
      <c r="C37" s="144" t="s">
        <v>189</v>
      </c>
      <c r="D37" s="145"/>
      <c r="E37" s="117" t="s">
        <v>197</v>
      </c>
      <c r="F37" s="117"/>
      <c r="G37" s="117" t="s">
        <v>205</v>
      </c>
      <c r="H37" s="117"/>
      <c r="I37" s="117" t="s">
        <v>186</v>
      </c>
      <c r="J37" s="117"/>
      <c r="K37" s="117" t="s">
        <v>187</v>
      </c>
      <c r="L37" s="117"/>
      <c r="M37" s="144" t="s">
        <v>194</v>
      </c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199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200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201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202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196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 t="s">
        <v>203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 t="s">
        <v>204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1378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-160.30000000000001</v>
      </c>
      <c r="D72" s="60">
        <v>-161.87799999999999</v>
      </c>
      <c r="E72" s="96" t="s">
        <v>118</v>
      </c>
      <c r="F72" s="60">
        <v>24.47</v>
      </c>
      <c r="G72" s="60">
        <v>21.77</v>
      </c>
      <c r="H72" s="97"/>
      <c r="I72" s="93" t="s">
        <v>119</v>
      </c>
      <c r="J72" s="59">
        <v>0</v>
      </c>
      <c r="K72" s="94" t="s">
        <v>172</v>
      </c>
      <c r="L72" s="59">
        <v>1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-153.94800000000001</v>
      </c>
      <c r="D73" s="60">
        <v>-155.81700000000001</v>
      </c>
      <c r="E73" s="98" t="s">
        <v>122</v>
      </c>
      <c r="F73" s="60">
        <v>38.01</v>
      </c>
      <c r="G73" s="60">
        <v>38.020000000000003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-212.62200000000001</v>
      </c>
      <c r="D74" s="60">
        <v>-204.131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-121.124</v>
      </c>
      <c r="D75" s="60">
        <v>-124.626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34.890999999999998</v>
      </c>
      <c r="D76" s="60">
        <v>32.914999999999999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33.012999999999998</v>
      </c>
      <c r="D77" s="60">
        <v>30.739000000000001</v>
      </c>
      <c r="E77" s="98" t="s">
        <v>142</v>
      </c>
      <c r="F77" s="116">
        <v>260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28.119</v>
      </c>
      <c r="D78" s="60">
        <v>25.806000000000001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26.638999999999999</v>
      </c>
      <c r="D79" s="60">
        <v>24.234999999999999</v>
      </c>
      <c r="E79" s="96" t="s">
        <v>152</v>
      </c>
      <c r="F79" s="60">
        <v>18.100000000000001</v>
      </c>
      <c r="G79" s="60">
        <v>16.8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1.3699999999999999E-5</v>
      </c>
      <c r="D80" s="115">
        <v>1.3900000000000001E-5</v>
      </c>
      <c r="E80" s="98" t="s">
        <v>157</v>
      </c>
      <c r="F80" s="60">
        <v>53.3</v>
      </c>
      <c r="G80" s="60">
        <v>42.2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209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210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2025-10-10T19:22:29Z</dcterms:modified>
</cp:coreProperties>
</file>