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10\"/>
    </mc:Choice>
  </mc:AlternateContent>
  <xr:revisionPtr revIDLastSave="0" documentId="13_ncr:1_{93E163AB-8238-46C7-8AF8-B1C18E9E4106}" xr6:coauthVersionLast="47" xr6:coauthVersionMax="47" xr10:uidLastSave="{00000000-0000-0000-0000-000000000000}"/>
  <bookViews>
    <workbookView xWindow="26136" yWindow="13356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<sst xmlns="http://schemas.openxmlformats.org/spreadsheetml/2006/main" count="210" uniqueCount="196">
  <si>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</si>
  <si>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</si>
  <si>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</si>
  <si>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</si>
  <si>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</si>
  <si>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</si>
  <si>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</si>
  <si>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</si>
  <si>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</si>
  <si>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</si>
  <si>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</si>
  <si>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</si>
  <si>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</si>
  <si>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</si>
  <si>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</si>
  <si>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</si>
  <si>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</si>
  <si>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</si>
  <si>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</si>
  <si>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</si>
  <si>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</si>
  <si>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</si>
  <si>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</si>
  <si>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</si>
  <si>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</si>
  <si>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</si>
  <si>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</si>
  <si>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</si>
  <si>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</si>
  <si>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</si>
  <si>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</si>
  <si>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</si>
  <si>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</si>
  <si>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</si>
  <si>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</si>
  <si>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</si>
  <si>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</si>
  <si>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</si>
  <si>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</si>
  <si>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</si>
  <si>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</si>
  <si>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</si>
  <si>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</si>
  <si>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</si>
  <si>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</si>
  <si>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</si>
  <si>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</si>
  <si>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</si>
  <si>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</si>
  <si>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</si>
  <si>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</si>
  <si>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</si>
  <si>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</si>
  <si>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</si>
  <si>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</si>
  <si>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</si>
  <si>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</si>
  <si>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</si>
  <si>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</si>
  <si>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</si>
  <si>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</si>
  <si>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</si>
  <si>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</si>
  <si>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</si>
  <si>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</si>
  <si>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</si>
  <si>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</si>
  <si>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</si>
  <si>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</si>
  <si>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</si>
  <si>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</si>
  <si>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</si>
  <si>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</si>
  <si>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</si>
  <si>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</si>
  <si>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</si>
  <si>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</si>
  <si>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</si>
  <si>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</si>
  <si>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</si>
  <si>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</si>
  <si>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</si>
  <si>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</si>
  <si>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</si>
  <si>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</si>
  <si>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</si>
  <si>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</si>
  <si>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</si>
  <si>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</si>
  <si>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</si>
  <si>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</si>
  <si>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</si>
  <si>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</si>
  <si>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</si>
  <si>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</si>
  <si>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</si>
  <si>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</si>
  <si>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</si>
  <si>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</si>
  <si>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</si>
  <si>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</si>
  <si>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</si>
  <si>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</si>
  <si>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</si>
  <si>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</si>
  <si>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</si>
  <si>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</si>
  <si>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</si>
  <si>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</si>
  <si>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</si>
  <si>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</si>
  <si>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</si>
  <si>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</si>
  <si>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</si>
  <si>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</si>
  <si>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</si>
  <si>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</si>
  <si>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</si>
  <si>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</si>
  <si>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</si>
  <si>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</si>
  <si>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</si>
  <si>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</si>
  <si>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</si>
  <si>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</si>
  <si>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</si>
  <si>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</si>
  <si>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</si>
  <si>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</si>
  <si>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</si>
  <si>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</si>
  <si>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</si>
  <si>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</si>
  <si>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</si>
  <si>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</si>
  <si>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</si>
  <si>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</si>
  <si>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</si>
  <si>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</si>
  <si>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</si>
  <si>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</si>
  <si>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</si>
  <si>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</si>
  <si>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</si>
  <si>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</si>
  <si>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</si>
  <si>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</si>
  <si>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</si>
  <si>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</si>
  <si>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</si>
  <si>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</si>
  <si>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</si>
  <si>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</si>
  <si>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</si>
  <si>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</si>
  <si>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</si>
  <si>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</si>
  <si>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</si>
  <si>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</si>
  <si>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</si>
  <si>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</si>
  <si>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</si>
  <si>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</si>
  <si>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</si>
  <si>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</si>
  <si>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</si>
  <si>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</si>
  <si>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</si>
  <si>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</si>
  <si>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</si>
  <si>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</si>
  <si>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</si>
  <si>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</si>
  <si>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</si>
  <si>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</si>
  <si>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</si>
  <si>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</si>
  <si>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</si>
  <si>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</si>
  <si>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</si>
  <si>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</si>
  <si>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</si>
  <si>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</si>
  <si>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두원재</t>
    <phoneticPr fontId="3" type="noConversion"/>
  </si>
  <si>
    <t>ENG-KSP</t>
    <phoneticPr fontId="3" type="noConversion"/>
  </si>
  <si>
    <t>[08:25] 짙은 구름과 비로 관측 중단 / 오후 flat 건너뜀</t>
    <phoneticPr fontId="3" type="noConversion"/>
  </si>
  <si>
    <t>[10:30] 관측 재개 / [10:36] 짙은 구름으로 관측 중단</t>
    <phoneticPr fontId="3" type="noConversion"/>
  </si>
  <si>
    <t>-</t>
    <phoneticPr fontId="3" type="noConversion"/>
  </si>
  <si>
    <t>NNE</t>
    <phoneticPr fontId="3" type="noConversion"/>
  </si>
  <si>
    <t>N</t>
    <phoneticPr fontId="3" type="noConversion"/>
  </si>
  <si>
    <t>[13:40] 관측 재개 / [18:25] 짙은 구름과 높은 습도로(Vaisala:87% / 2.3m:95%) 관측 종료 / 오전 flat 건너뜀</t>
    <phoneticPr fontId="3" type="noConversion"/>
  </si>
  <si>
    <t>[50591-50593] 풍속 영향은 없으나 Dec oscillation으로 여러 차례 포인팅 실패함 / 몇 차례 스크립트 재실행 후 정상화</t>
    <phoneticPr fontId="3" type="noConversion"/>
  </si>
  <si>
    <t>월령 40%이상으로 방풍막 연결 / 1번 1회</t>
    <phoneticPr fontId="3" type="noConversion"/>
  </si>
  <si>
    <t>I_021814 filter I와 초점 값 누락 됨</t>
    <phoneticPr fontId="3" type="noConversion"/>
  </si>
  <si>
    <t>C_050520-050521</t>
    <phoneticPr fontId="3" type="noConversion"/>
  </si>
  <si>
    <t>I_050632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</si>
</sst>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9" zoomScale="145" zoomScaleNormal="145" workbookViewId="0">
      <selection activeCell="B48" sqref="B48:P4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45939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53.965183752417786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0.39861111111111114</v>
      </c>
      <c r="D9" s="8" t="s">
        <v>187</v>
      </c>
      <c r="E9" s="8">
        <v>13.1</v>
      </c>
      <c r="F9" s="8">
        <v>80</v>
      </c>
      <c r="G9" s="36" t="s">
        <v>189</v>
      </c>
      <c r="H9" s="8">
        <v>1.7</v>
      </c>
      <c r="I9" s="36">
        <v>94.1</v>
      </c>
      <c r="J9" s="9">
        <f>IF(L9, 1, 0) + IF(M9, 2, 0) + IF(N9, 4, 0) + IF(O9, 8, 0) + IF(P9, 16, 0)</f>
        <v>24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1</v>
      </c>
    </row>
    <row r="10" spans="2:16" ht="14.25" customHeight="1" x14ac:dyDescent="0.35">
      <c r="B10" s="35" t="s">
        <v>22</v>
      </c>
      <c r="C10" s="7">
        <v>0.60416666666666663</v>
      </c>
      <c r="D10" s="8">
        <v>1.8</v>
      </c>
      <c r="E10" s="8">
        <v>13.1</v>
      </c>
      <c r="F10" s="8">
        <v>79.8</v>
      </c>
      <c r="G10" s="36" t="s">
        <v>188</v>
      </c>
      <c r="H10" s="8">
        <v>1.45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0.75763888888888886</v>
      </c>
      <c r="D11" s="15">
        <v>2.1</v>
      </c>
      <c r="E11" s="15">
        <v>11.9</v>
      </c>
      <c r="F11" s="15">
        <v>86.3</v>
      </c>
      <c r="G11" s="36" t="s">
        <v>189</v>
      </c>
      <c r="H11" s="15">
        <v>1.6</v>
      </c>
      <c r="I11" s="16"/>
      <c r="J11" s="9">
        <f>IF(L11, 1, 0) + IF(M11, 2, 0) + IF(N11, 4, 0) + IF(O11, 8, 0) + IF(P11, 16, 0)</f>
        <v>5</v>
      </c>
      <c r="K11" s="12" t="b">
        <v>0</v>
      </c>
      <c r="L11" s="12" t="b">
        <v>1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24.359027777777776</v>
      </c>
      <c r="D12" s="19">
        <f>AVERAGE(D9:D11)</f>
        <v>1.9500000000000002</v>
      </c>
      <c r="E12" s="19">
        <f>AVERAGE(E9:E11)</f>
        <v>12.700000000000001</v>
      </c>
      <c r="F12" s="20">
        <f>AVERAGE(F9:F11)</f>
        <v>82.033333333333346</v>
      </c>
      <c r="G12" s="21"/>
      <c r="H12" s="22">
        <f>AVERAGE(H9:H11)</f>
        <v>1.5833333333333333</v>
      </c>
      <c r="I12" s="23"/>
      <c r="J12" s="24">
        <f>AVERAGE(J9:J11)</f>
        <v>10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27" t="s">
        <v>182</v>
      </c>
      <c r="H16" s="27" t="s">
        <v>180</v>
      </c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0.34375</v>
      </c>
      <c r="D17" s="28">
        <v>0.34513888888888888</v>
      </c>
      <c r="E17" s="28">
        <v>0.43888888888888888</v>
      </c>
      <c r="F17" s="28">
        <v>0.57152777777777775</v>
      </c>
      <c r="G17" s="28">
        <v>0.76111111111111107</v>
      </c>
      <c r="H17" s="28">
        <v>0.77638888888888891</v>
      </c>
      <c r="I17" s="28"/>
      <c r="J17" s="28"/>
      <c r="K17" s="28"/>
      <c r="L17" s="28"/>
      <c r="M17" s="28"/>
      <c r="N17" s="28"/>
      <c r="O17" s="28"/>
      <c r="P17" s="28">
        <v>0.78055555555555556</v>
      </c>
    </row>
    <row r="18" spans="2:16" ht="14.1" customHeight="1" x14ac:dyDescent="0.35">
      <c r="B18" s="35" t="s">
        <v>42</v>
      </c>
      <c r="C18" s="27">
        <v>50514</v>
      </c>
      <c r="D18" s="27">
        <v>50515</v>
      </c>
      <c r="E18" s="27">
        <v>50520</v>
      </c>
      <c r="F18" s="27">
        <v>50522</v>
      </c>
      <c r="G18" s="27">
        <v>50627</v>
      </c>
      <c r="H18" s="27">
        <v>50630</v>
      </c>
      <c r="I18" s="27"/>
      <c r="J18" s="27"/>
      <c r="K18" s="27"/>
      <c r="L18" s="27"/>
      <c r="M18" s="27"/>
      <c r="N18" s="27"/>
      <c r="O18" s="27"/>
      <c r="P18" s="114">
        <v>50635</v>
      </c>
    </row>
    <row r="19" spans="2:16" ht="14.1" customHeight="1" thickBot="1" x14ac:dyDescent="0.4">
      <c r="B19" s="13" t="s">
        <v>43</v>
      </c>
      <c r="C19" s="29"/>
      <c r="D19" s="27">
        <v>50519</v>
      </c>
      <c r="E19" s="30">
        <v>50521</v>
      </c>
      <c r="F19" s="30">
        <v>50626</v>
      </c>
      <c r="G19" s="30">
        <v>50629</v>
      </c>
      <c r="H19" s="30">
        <v>50634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2</v>
      </c>
      <c r="F20" s="33">
        <f>IF(ISNUMBER(F18),F19-F18+1,"")</f>
        <v>105</v>
      </c>
      <c r="G20" s="33">
        <f>IF(ISNUMBER(G18),G19-G18+1,"")</f>
        <v>3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8.7499999999999994E-2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0.27152777777777776</v>
      </c>
      <c r="P30" s="46">
        <f>SUM(C30:J30,L30:N30)</f>
        <v>8.7499999999999994E-2</v>
      </c>
    </row>
    <row r="31" spans="2:16" ht="14.1" customHeight="1" x14ac:dyDescent="0.35">
      <c r="B31" s="37" t="s">
        <v>169</v>
      </c>
      <c r="C31" s="47">
        <v>8.7499999999999994E-2</v>
      </c>
      <c r="D31" s="7">
        <v>0.27152777777777776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0.35902777777777772</v>
      </c>
    </row>
    <row r="32" spans="2:16" ht="14.1" customHeight="1" x14ac:dyDescent="0.35">
      <c r="B32" s="37" t="s">
        <v>65</v>
      </c>
      <c r="C32" s="49">
        <v>8.3333333333333329E-2</v>
      </c>
      <c r="D32" s="50">
        <v>8.1944444444444445E-2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0.16527777777777777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4.1666666666666657E-3</v>
      </c>
      <c r="D34" s="106">
        <f t="shared" ref="D34:P34" si="1">D31-D32-D33</f>
        <v>0.18958333333333333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0.19374999999999995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194</v>
      </c>
      <c r="D36" s="145"/>
      <c r="E36" s="144" t="s">
        <v>195</v>
      </c>
      <c r="F36" s="145"/>
      <c r="G36" s="144"/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185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186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190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191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 t="s">
        <v>193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2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3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3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9" t="s">
        <v>167</v>
      </c>
      <c r="C53" s="190"/>
      <c r="D53" s="111"/>
      <c r="E53" s="111"/>
      <c r="F53" s="111"/>
      <c r="G53" s="191"/>
      <c r="H53" s="190"/>
      <c r="I53" s="190"/>
      <c r="J53" s="190"/>
      <c r="K53" s="190"/>
      <c r="L53" s="190"/>
      <c r="M53" s="190"/>
      <c r="N53" s="190"/>
      <c r="O53" s="190"/>
      <c r="P53" s="192"/>
    </row>
    <row r="54" spans="2:16" ht="14.1" customHeight="1" thickTop="1" thickBot="1" x14ac:dyDescent="0.4">
      <c r="B54" s="184" t="s">
        <v>179</v>
      </c>
      <c r="C54" s="185"/>
      <c r="D54" s="185"/>
      <c r="E54" s="185"/>
      <c r="F54" s="108">
        <v>1327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-161.71299999999999</v>
      </c>
      <c r="D72" s="60">
        <v>-162.46100000000001</v>
      </c>
      <c r="E72" s="96" t="s">
        <v>118</v>
      </c>
      <c r="F72" s="60">
        <v>22.2</v>
      </c>
      <c r="G72" s="60">
        <v>21.52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-156.16999999999999</v>
      </c>
      <c r="D73" s="60">
        <v>-157.15700000000001</v>
      </c>
      <c r="E73" s="98" t="s">
        <v>122</v>
      </c>
      <c r="F73" s="60">
        <v>40.130000000000003</v>
      </c>
      <c r="G73" s="60">
        <v>40.630000000000003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-203.744</v>
      </c>
      <c r="D74" s="60">
        <v>-203.21799999999999</v>
      </c>
      <c r="E74" s="98" t="s">
        <v>127</v>
      </c>
      <c r="F74" s="116">
        <v>0</v>
      </c>
      <c r="G74" s="116">
        <v>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-125.312</v>
      </c>
      <c r="D75" s="60">
        <v>-126.877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32.590000000000003</v>
      </c>
      <c r="D76" s="60">
        <v>32.043999999999997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30.710999999999999</v>
      </c>
      <c r="D77" s="60">
        <v>30.099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25.794</v>
      </c>
      <c r="D78" s="60">
        <v>25.175000000000001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24.3111</v>
      </c>
      <c r="D79" s="60">
        <v>23.640999999999998</v>
      </c>
      <c r="E79" s="96" t="s">
        <v>152</v>
      </c>
      <c r="F79" s="60">
        <v>15.6</v>
      </c>
      <c r="G79" s="60">
        <v>14.3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1.4600000000000001E-5</v>
      </c>
      <c r="D80" s="115">
        <v>1.47E-5</v>
      </c>
      <c r="E80" s="98" t="s">
        <v>157</v>
      </c>
      <c r="F80" s="60">
        <v>65</v>
      </c>
      <c r="G80" s="60">
        <v>84.8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192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2025-10-09T19:02:54Z</dcterms:modified>
</cp:coreProperties>
</file>