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5\2025.10\"/>
    </mc:Choice>
  </mc:AlternateContent>
  <xr:revisionPtr revIDLastSave="0" documentId="13_ncr:1_{E64CB3F1-7056-4930-BBFB-C3943CE82D4F}" xr6:coauthVersionLast="47" xr6:coauthVersionMax="47" xr10:uidLastSave="{00000000-0000-0000-0000-000000000000}"/>
  <bookViews>
    <workbookView xWindow="26472" yWindow="12984" windowWidth="18216" windowHeight="1860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<sst xmlns="http://schemas.openxmlformats.org/spreadsheetml/2006/main" count="215" uniqueCount="200">
  <si>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</si>
  <si>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</si>
  <si>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</si>
  <si>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</si>
  <si>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</si>
  <si>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</si>
  <si>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</si>
  <si>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</si>
  <si>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</si>
  <si>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</si>
  <si>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</si>
  <si>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</si>
  <si>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</si>
  <si>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</si>
  <si>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</si>
  <si>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</si>
  <si>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</si>
  <si>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</si>
  <si>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</si>
  <si>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</si>
  <si>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</si>
  <si>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</si>
  <si>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</si>
  <si>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</si>
  <si>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</si>
  <si>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</si>
  <si>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</si>
  <si>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</si>
  <si>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</si>
  <si>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</si>
  <si>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</si>
  <si>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</si>
  <si>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</si>
  <si>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</si>
  <si>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</si>
  <si>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</si>
  <si>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</si>
  <si>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</si>
  <si>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</si>
  <si>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</si>
  <si>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</si>
  <si>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</si>
  <si>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</si>
  <si>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</si>
  <si>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</si>
  <si>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</si>
  <si>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</si>
  <si>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</si>
  <si>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</si>
  <si>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</si>
  <si>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</si>
  <si>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</si>
  <si>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</si>
  <si>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</si>
  <si>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</si>
  <si>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</si>
  <si>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</si>
  <si>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</si>
  <si>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</si>
  <si>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</si>
  <si>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</si>
  <si>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</si>
  <si>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</si>
  <si>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</si>
  <si>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</si>
  <si>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</si>
  <si>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</si>
  <si>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</si>
  <si>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</si>
  <si>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</si>
  <si>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</si>
  <si>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</si>
  <si>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</si>
  <si>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</si>
  <si>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</si>
  <si>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</si>
  <si>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</si>
  <si>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</si>
  <si>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</si>
  <si>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</si>
  <si>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</si>
  <si>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</si>
  <si>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</si>
  <si>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</si>
  <si>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</si>
  <si>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</si>
  <si>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</si>
  <si>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</si>
  <si>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</si>
  <si>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</si>
  <si>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</si>
  <si>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</si>
  <si>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</si>
  <si>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</si>
  <si>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</si>
  <si>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</si>
  <si>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</si>
  <si>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</si>
  <si>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</si>
  <si>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</si>
  <si>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</si>
  <si>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</si>
  <si>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</si>
  <si>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</si>
  <si>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</si>
  <si>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</si>
  <si>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</si>
  <si>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</si>
  <si>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</si>
  <si>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</si>
  <si>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</si>
  <si>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</si>
  <si>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</si>
  <si>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</si>
  <si>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</si>
  <si>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</si>
  <si>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</si>
  <si>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</si>
  <si>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</si>
  <si>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</si>
  <si>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</si>
  <si>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</si>
  <si>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</si>
  <si>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</si>
  <si>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</si>
  <si>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</si>
  <si>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</si>
  <si>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</si>
  <si>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</si>
  <si>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</si>
  <si>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</si>
  <si>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</si>
  <si>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</si>
  <si>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</si>
  <si>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</si>
  <si>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</si>
  <si>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</si>
  <si>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</si>
  <si>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</si>
  <si>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</si>
  <si>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</si>
  <si>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</si>
  <si>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</si>
  <si>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</si>
  <si>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</si>
  <si>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</si>
  <si>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</si>
  <si>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</si>
  <si>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</si>
  <si>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</si>
  <si>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</si>
  <si>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</si>
  <si>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</si>
  <si>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</si>
  <si>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</si>
  <si>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</si>
  <si>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</si>
  <si>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</si>
  <si>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</si>
  <si>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</si>
  <si>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</si>
  <si>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</si>
  <si>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</si>
  <si>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</si>
  <si>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</si>
  <si>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</si>
  <si>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</si>
  <si>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</si>
  <si>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</si>
  <si>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</si>
  <si>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</si>
  <si>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</si>
  <si>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</si>
  <si>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</si>
  <si>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</si>
  <si>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R</t>
  </si>
  <si>
    <t>B</t>
  </si>
  <si>
    <t>V</t>
  </si>
  <si>
    <t>OBS</t>
  </si>
  <si>
    <t xml:space="preserve">BLG K2 mode(mkk2list.f) LAST No. </t>
    <phoneticPr fontId="3" type="noConversion"/>
  </si>
  <si>
    <t>ALL</t>
    <phoneticPr fontId="3" type="noConversion"/>
  </si>
  <si>
    <t>BLG</t>
    <phoneticPr fontId="3" type="noConversion"/>
  </si>
  <si>
    <t>두원재</t>
    <phoneticPr fontId="3" type="noConversion"/>
  </si>
  <si>
    <t>짙은구름으로 오후/오전 flat 건너뜀</t>
    <phoneticPr fontId="3" type="noConversion"/>
  </si>
  <si>
    <t>[09:10] 짙은 구름으로 관측 중단 / [10:10] 관측 재개</t>
    <phoneticPr fontId="3" type="noConversion"/>
  </si>
  <si>
    <t>[10:30] 짙은 구름으로 관측 중단 / [11:45] 관측 재개</t>
    <phoneticPr fontId="3" type="noConversion"/>
  </si>
  <si>
    <t>[12:49] 짙은 구름으로 관측 중단 / [12:55] 관측 재개</t>
    <phoneticPr fontId="3" type="noConversion"/>
  </si>
  <si>
    <t>ENG-KSP</t>
    <phoneticPr fontId="3" type="noConversion"/>
  </si>
  <si>
    <t>E_050424-050426</t>
    <phoneticPr fontId="3" type="noConversion"/>
  </si>
  <si>
    <t>C_050431-050436</t>
    <phoneticPr fontId="3" type="noConversion"/>
  </si>
  <si>
    <t>C_050438-050457</t>
    <phoneticPr fontId="3" type="noConversion"/>
  </si>
  <si>
    <t>E_050424-050426 여명으로 인한 과다 노출발생</t>
    <phoneticPr fontId="3" type="noConversion"/>
  </si>
  <si>
    <t>SSW</t>
    <phoneticPr fontId="3" type="noConversion"/>
  </si>
  <si>
    <t>S</t>
    <phoneticPr fontId="3" type="noConversion"/>
  </si>
  <si>
    <t>SE</t>
    <phoneticPr fontId="3" type="noConversion"/>
  </si>
  <si>
    <t>DS9(영상 확인) 1회꺼짐</t>
    <phoneticPr fontId="3" type="noConversion"/>
  </si>
  <si>
    <t>월령 40%이상으로 방풍막 연결 1번 6회</t>
    <phoneticPr fontId="3" type="noConversion"/>
  </si>
  <si>
    <t>-</t>
    <phoneticPr fontId="3" type="noConversion"/>
  </si>
  <si>
    <t>[13:35] 짙은 구름으로 관측 중단 / [18:14] 관측 종료</t>
    <phoneticPr fontId="3" type="noConversion"/>
  </si>
  <si>
    <t>C_050475-050483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</si>
</sst>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</numFmts>
  <fonts count="38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  <font>
      <sz val="8"/>
      <color theme="1"/>
      <name val="맑은 고딕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93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2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9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20" fontId="5" fillId="0" borderId="0" xfId="0" applyNumberFormat="1" applyFont="1" applyBorder="1" applyAlignment="1" applyProtection="1">
      <alignment horizontal="left" vertical="center"/>
      <protection locked="0"/>
    </xf>
    <xf numFmtId="20" fontId="5" fillId="0" borderId="27" xfId="0" applyNumberFormat="1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36" fillId="0" borderId="26" xfId="0" applyFont="1" applyBorder="1" applyAlignment="1" applyProtection="1">
      <alignment horizontal="left" vertical="center" wrapText="1"/>
      <protection locked="0"/>
    </xf>
    <xf numFmtId="0" fontId="36" fillId="0" borderId="0" xfId="0" applyFont="1" applyBorder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20" fontId="37" fillId="0" borderId="26" xfId="0" applyNumberFormat="1" applyFont="1" applyBorder="1" applyAlignment="1" applyProtection="1">
      <alignment horizontal="left" vertical="center"/>
      <protection locked="0"/>
    </xf>
    <xf numFmtId="0" fontId="5" fillId="0" borderId="26" xfId="0" quotePrefix="1" applyFont="1" applyBorder="1" applyAlignment="1" applyProtection="1">
      <alignment horizontal="left" vertical="center" wrapText="1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20" fontId="5" fillId="0" borderId="26" xfId="0" quotePrefix="1" applyNumberFormat="1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checked="Checked" fmlaLink="$O$10" lockText="1" noThreeD="1"/>
</file>

<file path=xl/ctrlProps/ctrlProp16.xml><?xml version="1.0" encoding="utf-8"?>
<formControlPr xmlns="http://schemas.microsoft.com/office/spreadsheetml/2009/9/main" objectType="CheckBox" checked="Checked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checked="Checked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58</xdr:row>
          <xdr:rowOff>252248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15240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58</xdr:row>
          <xdr:rowOff>252248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58</xdr:row>
          <xdr:rowOff>252248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58</xdr:row>
          <xdr:rowOff>252248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15240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15240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15240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15240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252248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243840</xdr:rowOff>
        </xdr:from>
        <xdr:to>
          <xdr:col>9</xdr:col>
          <xdr:colOff>419100</xdr:colOff>
          <xdr:row>59</xdr:row>
          <xdr:rowOff>243840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15240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15240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15240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15240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15240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62</xdr:row>
          <xdr:rowOff>252248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15240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topLeftCell="A13" zoomScale="145" zoomScaleNormal="145" workbookViewId="0">
      <selection activeCell="G78" sqref="G78"/>
    </sheetView>
  </sheetViews>
  <sheetFormatPr defaultColWidth="0" defaultRowHeight="10.8" zeroHeight="1" x14ac:dyDescent="0.35"/>
  <cols>
    <col min="1" max="1" width="0.77734375" style="61" customWidth="1"/>
    <col min="2" max="2" width="7.77734375" style="61" customWidth="1"/>
    <col min="3" max="16" width="6.77734375" style="61" customWidth="1"/>
    <col min="17" max="17" width="0.77734375" style="61" customWidth="1"/>
    <col min="18" max="18" width="9.21875" style="61" hidden="1" customWidth="1"/>
    <col min="19" max="16384" width="9.21875" style="61" hidden="1"/>
  </cols>
  <sheetData>
    <row r="1" spans="2:16" ht="13.5" customHeight="1" x14ac:dyDescent="0.35"/>
    <row r="2" spans="2:16" ht="14.25" customHeight="1" thickBot="1" x14ac:dyDescent="0.4">
      <c r="B2" s="146" t="s">
        <v>0</v>
      </c>
      <c r="C2" s="146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47">
        <v>45936</v>
      </c>
      <c r="D3" s="148"/>
      <c r="E3" s="1"/>
      <c r="F3" s="1"/>
      <c r="G3" s="1"/>
      <c r="H3" s="1"/>
      <c r="I3" s="1"/>
      <c r="J3" s="1"/>
      <c r="K3" s="62" t="s">
        <v>2</v>
      </c>
      <c r="L3" s="149">
        <f>(P31-(P32+P33))/P31*100</f>
        <v>27.902946273830164</v>
      </c>
      <c r="M3" s="149"/>
      <c r="N3" s="62" t="s">
        <v>3</v>
      </c>
      <c r="O3" s="149">
        <f>(P31-P33)/P31*100</f>
        <v>100</v>
      </c>
      <c r="P3" s="149"/>
    </row>
    <row r="4" spans="2:16" ht="14.25" customHeight="1" x14ac:dyDescent="0.35">
      <c r="B4" s="34" t="s">
        <v>4</v>
      </c>
      <c r="C4" s="2" t="s">
        <v>182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3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46" t="s">
        <v>6</v>
      </c>
      <c r="C7" s="146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0.39652777777777776</v>
      </c>
      <c r="D9" s="8" t="s">
        <v>197</v>
      </c>
      <c r="E9" s="8">
        <v>18.7</v>
      </c>
      <c r="F9" s="8">
        <v>35.700000000000003</v>
      </c>
      <c r="G9" s="36" t="s">
        <v>192</v>
      </c>
      <c r="H9" s="8">
        <v>3.9</v>
      </c>
      <c r="I9" s="36">
        <v>99.5</v>
      </c>
      <c r="J9" s="9">
        <f>IF(L9, 1, 0) + IF(M9, 2, 0) + IF(N9, 4, 0) + IF(O9, 8, 0) + IF(P9, 16, 0)</f>
        <v>8</v>
      </c>
      <c r="K9" s="10" t="b">
        <v>0</v>
      </c>
      <c r="L9" s="10" t="b">
        <v>0</v>
      </c>
      <c r="M9" s="10" t="b">
        <v>0</v>
      </c>
      <c r="N9" s="10" t="b">
        <v>0</v>
      </c>
      <c r="O9" s="10" t="b">
        <v>1</v>
      </c>
      <c r="P9" s="10" t="b">
        <v>0</v>
      </c>
    </row>
    <row r="10" spans="2:16" ht="14.25" customHeight="1" x14ac:dyDescent="0.35">
      <c r="B10" s="35" t="s">
        <v>22</v>
      </c>
      <c r="C10" s="7">
        <v>0.60416666666666663</v>
      </c>
      <c r="D10" s="8" t="s">
        <v>197</v>
      </c>
      <c r="E10" s="8">
        <v>17.8</v>
      </c>
      <c r="F10" s="8">
        <v>38.200000000000003</v>
      </c>
      <c r="G10" s="36" t="s">
        <v>193</v>
      </c>
      <c r="H10" s="8">
        <v>6.5</v>
      </c>
      <c r="I10" s="11"/>
      <c r="J10" s="9">
        <f>IF(L10, 1, 0) + IF(M10, 2, 0) + IF(N10, 4, 0) + IF(O10, 8, 0) + IF(P10, 16, 0)</f>
        <v>8</v>
      </c>
      <c r="K10" s="12" t="b">
        <v>0</v>
      </c>
      <c r="L10" s="12" t="b">
        <v>0</v>
      </c>
      <c r="M10" s="12" t="b">
        <v>0</v>
      </c>
      <c r="N10" s="12" t="b">
        <v>0</v>
      </c>
      <c r="O10" s="12" t="b">
        <v>1</v>
      </c>
      <c r="P10" s="12" t="b">
        <v>0</v>
      </c>
    </row>
    <row r="11" spans="2:16" ht="14.25" customHeight="1" thickBot="1" x14ac:dyDescent="0.4">
      <c r="B11" s="13" t="s">
        <v>23</v>
      </c>
      <c r="C11" s="14">
        <v>0.76041666666666663</v>
      </c>
      <c r="D11" s="15" t="s">
        <v>197</v>
      </c>
      <c r="E11" s="15">
        <v>17.5</v>
      </c>
      <c r="F11" s="15">
        <v>44.1</v>
      </c>
      <c r="G11" s="36" t="s">
        <v>194</v>
      </c>
      <c r="H11" s="15">
        <v>8</v>
      </c>
      <c r="I11" s="16"/>
      <c r="J11" s="9">
        <f>IF(L11, 1, 0) + IF(M11, 2, 0) + IF(N11, 4, 0) + IF(O11, 8, 0) + IF(P11, 16, 0)</f>
        <v>8</v>
      </c>
      <c r="K11" s="12" t="b">
        <v>0</v>
      </c>
      <c r="L11" s="12" t="b">
        <v>0</v>
      </c>
      <c r="M11" s="12" t="b">
        <v>0</v>
      </c>
      <c r="N11" s="12" t="b">
        <v>0</v>
      </c>
      <c r="O11" s="12" t="b">
        <v>1</v>
      </c>
      <c r="P11" s="12" t="b">
        <v>0</v>
      </c>
    </row>
    <row r="12" spans="2:16" ht="14.25" customHeight="1" thickBot="1" x14ac:dyDescent="0.4">
      <c r="B12" s="17" t="s">
        <v>24</v>
      </c>
      <c r="C12" s="18">
        <f>(24-C9)+C11</f>
        <v>24.363888888888891</v>
      </c>
      <c r="D12" s="19" t="e">
        <f>AVERAGE(D9:D11)</f>
        <v>#DIV/0!</v>
      </c>
      <c r="E12" s="19">
        <f>AVERAGE(E9:E11)</f>
        <v>18</v>
      </c>
      <c r="F12" s="20">
        <f>AVERAGE(F9:F11)</f>
        <v>39.333333333333336</v>
      </c>
      <c r="G12" s="21"/>
      <c r="H12" s="22">
        <f>AVERAGE(H9:H11)</f>
        <v>6.1333333333333329</v>
      </c>
      <c r="I12" s="23"/>
      <c r="J12" s="24">
        <f>AVERAGE(J9:J11)</f>
        <v>8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46" t="s">
        <v>25</v>
      </c>
      <c r="C14" s="146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27" t="s">
        <v>178</v>
      </c>
      <c r="D16" s="27" t="s">
        <v>180</v>
      </c>
      <c r="E16" s="27" t="s">
        <v>181</v>
      </c>
      <c r="F16" s="27" t="s">
        <v>187</v>
      </c>
      <c r="G16" s="27" t="s">
        <v>180</v>
      </c>
      <c r="H16" s="27"/>
      <c r="I16" s="113"/>
      <c r="J16" s="113"/>
      <c r="K16" s="27"/>
      <c r="L16" s="27"/>
      <c r="M16" s="27"/>
      <c r="N16" s="27"/>
      <c r="O16" s="27"/>
      <c r="P16" s="27" t="s">
        <v>178</v>
      </c>
    </row>
    <row r="17" spans="2:16" ht="14.1" customHeight="1" x14ac:dyDescent="0.35">
      <c r="B17" s="35" t="s">
        <v>41</v>
      </c>
      <c r="C17" s="28">
        <v>0.34791666666666665</v>
      </c>
      <c r="D17" s="28">
        <v>0.34930555555555554</v>
      </c>
      <c r="E17" s="28">
        <v>0.35902777777777778</v>
      </c>
      <c r="F17" s="28">
        <v>0.49236111111111114</v>
      </c>
      <c r="G17" s="28">
        <v>0.75972222222222219</v>
      </c>
      <c r="H17" s="28"/>
      <c r="I17" s="28"/>
      <c r="J17" s="28"/>
      <c r="K17" s="28"/>
      <c r="L17" s="28"/>
      <c r="M17" s="28"/>
      <c r="N17" s="28"/>
      <c r="O17" s="28"/>
      <c r="P17" s="28">
        <v>0.7631944444444444</v>
      </c>
    </row>
    <row r="18" spans="2:16" ht="14.1" customHeight="1" x14ac:dyDescent="0.35">
      <c r="B18" s="35" t="s">
        <v>42</v>
      </c>
      <c r="C18" s="27">
        <v>50418</v>
      </c>
      <c r="D18" s="27">
        <v>50419</v>
      </c>
      <c r="E18" s="27">
        <v>50424</v>
      </c>
      <c r="F18" s="27">
        <v>50442</v>
      </c>
      <c r="G18" s="27">
        <v>50484</v>
      </c>
      <c r="H18" s="27"/>
      <c r="I18" s="27"/>
      <c r="J18" s="27"/>
      <c r="K18" s="27"/>
      <c r="L18" s="27"/>
      <c r="M18" s="27"/>
      <c r="N18" s="27"/>
      <c r="O18" s="27"/>
      <c r="P18" s="114">
        <v>50489</v>
      </c>
    </row>
    <row r="19" spans="2:16" ht="14.1" customHeight="1" thickBot="1" x14ac:dyDescent="0.4">
      <c r="B19" s="13" t="s">
        <v>43</v>
      </c>
      <c r="C19" s="29"/>
      <c r="D19" s="27">
        <v>50423</v>
      </c>
      <c r="E19" s="30">
        <v>50441</v>
      </c>
      <c r="F19" s="30">
        <v>50484</v>
      </c>
      <c r="G19" s="30">
        <v>50488</v>
      </c>
      <c r="H19" s="30"/>
      <c r="I19" s="30"/>
      <c r="J19" s="30"/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>
        <f>IF(ISNUMBER(D18),D19-D18+1,"")</f>
        <v>5</v>
      </c>
      <c r="E20" s="33">
        <f>IF(ISNUMBER(E18),E19-E18+1,"")</f>
        <v>18</v>
      </c>
      <c r="F20" s="33">
        <f>IF(ISNUMBER(F18),F19-F18+1,"")</f>
        <v>43</v>
      </c>
      <c r="G20" s="33">
        <f>IF(ISNUMBER(G18),G19-G18+1,"")</f>
        <v>5</v>
      </c>
      <c r="H20" s="33" t="str">
        <f>IF(ISNUMBER(H18),H19-H18+1,"")</f>
        <v/>
      </c>
      <c r="I20" s="33" t="str">
        <f t="shared" ref="I20:O20" si="0">IF(ISNUMBER(I18),I19-I18+1,"")</f>
        <v/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55" t="s">
        <v>45</v>
      </c>
      <c r="C22" s="35" t="s">
        <v>21</v>
      </c>
      <c r="D22" s="35" t="s">
        <v>23</v>
      </c>
      <c r="E22" s="35" t="s">
        <v>46</v>
      </c>
      <c r="F22" s="156" t="s">
        <v>47</v>
      </c>
      <c r="G22" s="156"/>
      <c r="H22" s="156"/>
      <c r="I22" s="156"/>
      <c r="J22" s="35" t="s">
        <v>21</v>
      </c>
      <c r="K22" s="35" t="s">
        <v>23</v>
      </c>
      <c r="L22" s="35" t="s">
        <v>46</v>
      </c>
      <c r="M22" s="156" t="s">
        <v>47</v>
      </c>
      <c r="N22" s="156"/>
      <c r="O22" s="156"/>
      <c r="P22" s="156"/>
    </row>
    <row r="23" spans="2:16" ht="13.5" customHeight="1" x14ac:dyDescent="0.35">
      <c r="B23" s="155"/>
      <c r="C23" s="112"/>
      <c r="D23" s="112"/>
      <c r="E23" s="36" t="s">
        <v>48</v>
      </c>
      <c r="F23" s="154"/>
      <c r="G23" s="154"/>
      <c r="H23" s="154"/>
      <c r="I23" s="154"/>
      <c r="J23" s="102"/>
      <c r="K23" s="102"/>
      <c r="L23" s="112" t="s">
        <v>164</v>
      </c>
      <c r="M23" s="154"/>
      <c r="N23" s="154"/>
      <c r="O23" s="154"/>
      <c r="P23" s="154"/>
    </row>
    <row r="24" spans="2:16" ht="13.5" customHeight="1" x14ac:dyDescent="0.35">
      <c r="B24" s="155"/>
      <c r="C24" s="102"/>
      <c r="D24" s="102"/>
      <c r="E24" s="109" t="s">
        <v>177</v>
      </c>
      <c r="F24" s="154"/>
      <c r="G24" s="154"/>
      <c r="H24" s="154"/>
      <c r="I24" s="154"/>
      <c r="J24" s="102"/>
      <c r="K24" s="102"/>
      <c r="L24" s="36" t="s">
        <v>175</v>
      </c>
      <c r="M24" s="154"/>
      <c r="N24" s="154"/>
      <c r="O24" s="154"/>
      <c r="P24" s="154"/>
    </row>
    <row r="25" spans="2:16" ht="13.5" customHeight="1" x14ac:dyDescent="0.35">
      <c r="B25" s="155"/>
      <c r="C25" s="112"/>
      <c r="D25" s="112"/>
      <c r="E25" s="109" t="s">
        <v>170</v>
      </c>
      <c r="F25" s="154"/>
      <c r="G25" s="154"/>
      <c r="H25" s="154"/>
      <c r="I25" s="154"/>
      <c r="J25" s="102"/>
      <c r="K25" s="102"/>
      <c r="L25" s="36" t="s">
        <v>49</v>
      </c>
      <c r="M25" s="154"/>
      <c r="N25" s="154"/>
      <c r="O25" s="154"/>
      <c r="P25" s="154"/>
    </row>
    <row r="26" spans="2:16" ht="13.5" customHeight="1" x14ac:dyDescent="0.35">
      <c r="B26" s="155"/>
      <c r="C26" s="102"/>
      <c r="D26" s="102"/>
      <c r="E26" s="109" t="s">
        <v>164</v>
      </c>
      <c r="F26" s="154"/>
      <c r="G26" s="154"/>
      <c r="H26" s="154"/>
      <c r="I26" s="154"/>
      <c r="J26" s="102"/>
      <c r="K26" s="102"/>
      <c r="L26" s="36" t="s">
        <v>176</v>
      </c>
      <c r="M26" s="154"/>
      <c r="N26" s="154"/>
      <c r="O26" s="154"/>
      <c r="P26" s="154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46" t="s">
        <v>50</v>
      </c>
      <c r="C28" s="146"/>
      <c r="D28" s="146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168</v>
      </c>
      <c r="C30" s="42">
        <v>9.7222222222222224E-2</v>
      </c>
      <c r="D30" s="43">
        <v>0.26666666666666666</v>
      </c>
      <c r="E30" s="43"/>
      <c r="F30" s="43"/>
      <c r="G30" s="43"/>
      <c r="H30" s="43"/>
      <c r="I30" s="43"/>
      <c r="J30" s="43"/>
      <c r="K30" s="44"/>
      <c r="L30" s="43"/>
      <c r="M30" s="43"/>
      <c r="N30" s="43"/>
      <c r="O30" s="45"/>
      <c r="P30" s="46">
        <f>SUM(C30:J30,L30:N30)</f>
        <v>0.36388888888888887</v>
      </c>
    </row>
    <row r="31" spans="2:16" ht="14.1" customHeight="1" x14ac:dyDescent="0.35">
      <c r="B31" s="37" t="s">
        <v>169</v>
      </c>
      <c r="C31" s="47">
        <v>0.13333333333333333</v>
      </c>
      <c r="D31" s="7">
        <v>0.2673611111111111</v>
      </c>
      <c r="E31" s="7"/>
      <c r="F31" s="7"/>
      <c r="G31" s="7"/>
      <c r="H31" s="7"/>
      <c r="I31" s="7"/>
      <c r="J31" s="7"/>
      <c r="K31" s="7"/>
      <c r="L31" s="7"/>
      <c r="M31" s="7"/>
      <c r="N31" s="7"/>
      <c r="O31" s="48"/>
      <c r="P31" s="46">
        <f>SUM(C31:N31)</f>
        <v>0.40069444444444446</v>
      </c>
    </row>
    <row r="32" spans="2:16" ht="14.1" customHeight="1" x14ac:dyDescent="0.35">
      <c r="B32" s="37" t="s">
        <v>65</v>
      </c>
      <c r="C32" s="49">
        <v>9.375E-2</v>
      </c>
      <c r="D32" s="50">
        <v>0.19513888888888889</v>
      </c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1"/>
      <c r="P32" s="46">
        <f>SUM(C32:N32)</f>
        <v>0.28888888888888886</v>
      </c>
    </row>
    <row r="33" spans="2:16" ht="14.1" customHeight="1" thickBot="1" x14ac:dyDescent="0.4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35">
      <c r="B34" s="105" t="s">
        <v>166</v>
      </c>
      <c r="C34" s="106">
        <f>C31-C32-C33</f>
        <v>3.9583333333333331E-2</v>
      </c>
      <c r="D34" s="106">
        <f t="shared" ref="D34:P34" si="1">D31-D32-D33</f>
        <v>7.2222222222222215E-2</v>
      </c>
      <c r="E34" s="106">
        <f t="shared" si="1"/>
        <v>0</v>
      </c>
      <c r="F34" s="106">
        <f t="shared" si="1"/>
        <v>0</v>
      </c>
      <c r="G34" s="106">
        <f t="shared" si="1"/>
        <v>0</v>
      </c>
      <c r="H34" s="106">
        <f t="shared" si="1"/>
        <v>0</v>
      </c>
      <c r="I34" s="106">
        <f t="shared" si="1"/>
        <v>0</v>
      </c>
      <c r="J34" s="106">
        <f t="shared" si="1"/>
        <v>0</v>
      </c>
      <c r="K34" s="106">
        <f t="shared" si="1"/>
        <v>0</v>
      </c>
      <c r="L34" s="106">
        <f t="shared" si="1"/>
        <v>0</v>
      </c>
      <c r="M34" s="106">
        <f t="shared" si="1"/>
        <v>0</v>
      </c>
      <c r="N34" s="106">
        <f t="shared" si="1"/>
        <v>0</v>
      </c>
      <c r="O34" s="110"/>
      <c r="P34" s="107">
        <f t="shared" si="1"/>
        <v>0.1118055555555556</v>
      </c>
    </row>
    <row r="35" spans="2:16" ht="13.5" customHeight="1" x14ac:dyDescent="0.35"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</row>
    <row r="36" spans="2:16" ht="18" customHeight="1" x14ac:dyDescent="0.35">
      <c r="B36" s="157" t="s">
        <v>67</v>
      </c>
      <c r="C36" s="144" t="s">
        <v>188</v>
      </c>
      <c r="D36" s="145"/>
      <c r="E36" s="144" t="s">
        <v>189</v>
      </c>
      <c r="F36" s="145"/>
      <c r="G36" s="144" t="s">
        <v>190</v>
      </c>
      <c r="H36" s="145"/>
      <c r="I36" s="144" t="s">
        <v>199</v>
      </c>
      <c r="J36" s="145"/>
      <c r="K36" s="144"/>
      <c r="L36" s="145"/>
      <c r="M36" s="144"/>
      <c r="N36" s="145"/>
      <c r="O36" s="117"/>
      <c r="P36" s="117"/>
    </row>
    <row r="37" spans="2:16" ht="18" customHeight="1" x14ac:dyDescent="0.35">
      <c r="B37" s="158"/>
      <c r="C37" s="144"/>
      <c r="D37" s="145"/>
      <c r="E37" s="117"/>
      <c r="F37" s="117"/>
      <c r="G37" s="117"/>
      <c r="H37" s="117"/>
      <c r="I37" s="117"/>
      <c r="J37" s="117"/>
      <c r="K37" s="117"/>
      <c r="L37" s="117"/>
      <c r="M37" s="144"/>
      <c r="N37" s="145"/>
      <c r="O37" s="117"/>
      <c r="P37" s="117"/>
    </row>
    <row r="38" spans="2:16" ht="18" customHeight="1" x14ac:dyDescent="0.35">
      <c r="B38" s="158"/>
      <c r="C38" s="117"/>
      <c r="D38" s="117"/>
      <c r="E38" s="117"/>
      <c r="F38" s="117"/>
      <c r="G38" s="117"/>
      <c r="H38" s="117"/>
      <c r="I38" s="117"/>
      <c r="J38" s="117"/>
      <c r="K38" s="117"/>
      <c r="L38" s="117"/>
      <c r="M38" s="117"/>
      <c r="N38" s="117"/>
      <c r="O38" s="117"/>
      <c r="P38" s="117"/>
    </row>
    <row r="39" spans="2:16" ht="18" customHeight="1" x14ac:dyDescent="0.35">
      <c r="B39" s="158"/>
      <c r="C39" s="117"/>
      <c r="D39" s="117"/>
      <c r="E39" s="117"/>
      <c r="F39" s="117"/>
      <c r="G39" s="117"/>
      <c r="H39" s="117"/>
      <c r="I39" s="117"/>
      <c r="J39" s="117"/>
      <c r="K39" s="117"/>
      <c r="L39" s="117"/>
      <c r="M39" s="117"/>
      <c r="N39" s="117"/>
      <c r="O39" s="117"/>
      <c r="P39" s="117"/>
    </row>
    <row r="40" spans="2:16" ht="18" customHeight="1" x14ac:dyDescent="0.35">
      <c r="B40" s="158"/>
      <c r="C40" s="117"/>
      <c r="D40" s="117"/>
      <c r="E40" s="117"/>
      <c r="F40" s="117"/>
      <c r="G40" s="117"/>
      <c r="H40" s="117"/>
      <c r="I40" s="117"/>
      <c r="J40" s="117"/>
      <c r="K40" s="117"/>
      <c r="L40" s="117"/>
      <c r="M40" s="117"/>
      <c r="N40" s="117"/>
      <c r="O40" s="117"/>
      <c r="P40" s="117"/>
    </row>
    <row r="41" spans="2:16" ht="18" customHeight="1" x14ac:dyDescent="0.35">
      <c r="B41" s="159"/>
      <c r="C41" s="117"/>
      <c r="D41" s="117"/>
      <c r="E41" s="117"/>
      <c r="F41" s="117"/>
      <c r="G41" s="117"/>
      <c r="H41" s="117"/>
      <c r="I41" s="117"/>
      <c r="J41" s="117"/>
      <c r="K41" s="117"/>
      <c r="L41" s="117"/>
      <c r="M41" s="117"/>
      <c r="N41" s="117"/>
      <c r="O41" s="117"/>
      <c r="P41" s="117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63" t="s">
        <v>68</v>
      </c>
      <c r="C43" s="164"/>
      <c r="D43" s="164"/>
      <c r="E43" s="164"/>
      <c r="F43" s="164"/>
      <c r="G43" s="164"/>
      <c r="H43" s="164"/>
      <c r="I43" s="164"/>
      <c r="J43" s="164"/>
      <c r="K43" s="164"/>
      <c r="L43" s="164"/>
      <c r="M43" s="164"/>
      <c r="N43" s="164"/>
      <c r="O43" s="164"/>
      <c r="P43" s="165"/>
    </row>
    <row r="44" spans="2:16" ht="14.1" customHeight="1" x14ac:dyDescent="0.35">
      <c r="B44" s="121" t="s">
        <v>183</v>
      </c>
      <c r="C44" s="166"/>
      <c r="D44" s="166"/>
      <c r="E44" s="166"/>
      <c r="F44" s="166"/>
      <c r="G44" s="166"/>
      <c r="H44" s="166"/>
      <c r="I44" s="166"/>
      <c r="J44" s="166"/>
      <c r="K44" s="166"/>
      <c r="L44" s="166"/>
      <c r="M44" s="166"/>
      <c r="N44" s="166"/>
      <c r="O44" s="166"/>
      <c r="P44" s="167"/>
    </row>
    <row r="45" spans="2:16" ht="14.1" customHeight="1" x14ac:dyDescent="0.35">
      <c r="B45" s="168" t="s">
        <v>191</v>
      </c>
      <c r="C45" s="166"/>
      <c r="D45" s="166"/>
      <c r="E45" s="166"/>
      <c r="F45" s="166"/>
      <c r="G45" s="166"/>
      <c r="H45" s="166"/>
      <c r="I45" s="166"/>
      <c r="J45" s="166"/>
      <c r="K45" s="166"/>
      <c r="L45" s="166"/>
      <c r="M45" s="166"/>
      <c r="N45" s="166"/>
      <c r="O45" s="166"/>
      <c r="P45" s="167"/>
    </row>
    <row r="46" spans="2:16" ht="14.1" customHeight="1" x14ac:dyDescent="0.35">
      <c r="B46" s="121" t="s">
        <v>184</v>
      </c>
      <c r="C46" s="166"/>
      <c r="D46" s="166"/>
      <c r="E46" s="166"/>
      <c r="F46" s="166"/>
      <c r="G46" s="166"/>
      <c r="H46" s="166"/>
      <c r="I46" s="166"/>
      <c r="J46" s="166"/>
      <c r="K46" s="166"/>
      <c r="L46" s="166"/>
      <c r="M46" s="166"/>
      <c r="N46" s="166"/>
      <c r="O46" s="166"/>
      <c r="P46" s="167"/>
    </row>
    <row r="47" spans="2:16" ht="14.1" customHeight="1" x14ac:dyDescent="0.35">
      <c r="B47" s="121" t="s">
        <v>185</v>
      </c>
      <c r="C47" s="122"/>
      <c r="D47" s="122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P47" s="123"/>
    </row>
    <row r="48" spans="2:16" ht="14.1" customHeight="1" x14ac:dyDescent="0.35">
      <c r="B48" s="170" t="s">
        <v>186</v>
      </c>
      <c r="C48" s="171"/>
      <c r="D48" s="171"/>
      <c r="E48" s="171"/>
      <c r="F48" s="171"/>
      <c r="G48" s="171"/>
      <c r="H48" s="171"/>
      <c r="I48" s="171"/>
      <c r="J48" s="171"/>
      <c r="K48" s="171"/>
      <c r="L48" s="171"/>
      <c r="M48" s="171"/>
      <c r="N48" s="171"/>
      <c r="O48" s="171"/>
      <c r="P48" s="172"/>
    </row>
    <row r="49" spans="2:16" ht="14.1" customHeight="1" x14ac:dyDescent="0.35">
      <c r="B49" s="169" t="s">
        <v>198</v>
      </c>
      <c r="C49" s="166"/>
      <c r="D49" s="166"/>
      <c r="E49" s="166"/>
      <c r="F49" s="166"/>
      <c r="G49" s="166"/>
      <c r="H49" s="166"/>
      <c r="I49" s="166"/>
      <c r="J49" s="166"/>
      <c r="K49" s="166"/>
      <c r="L49" s="166"/>
      <c r="M49" s="166"/>
      <c r="N49" s="166"/>
      <c r="O49" s="166"/>
      <c r="P49" s="167"/>
    </row>
    <row r="50" spans="2:16" ht="14.1" customHeight="1" x14ac:dyDescent="0.35">
      <c r="B50" s="182"/>
      <c r="C50" s="166"/>
      <c r="D50" s="166"/>
      <c r="E50" s="166"/>
      <c r="F50" s="166"/>
      <c r="G50" s="166"/>
      <c r="H50" s="166"/>
      <c r="I50" s="166"/>
      <c r="J50" s="166"/>
      <c r="K50" s="166"/>
      <c r="L50" s="166"/>
      <c r="M50" s="166"/>
      <c r="N50" s="166"/>
      <c r="O50" s="166"/>
      <c r="P50" s="167"/>
    </row>
    <row r="51" spans="2:16" ht="14.1" customHeight="1" x14ac:dyDescent="0.35">
      <c r="B51" s="183"/>
      <c r="C51" s="166"/>
      <c r="D51" s="166"/>
      <c r="E51" s="166"/>
      <c r="F51" s="166"/>
      <c r="G51" s="166"/>
      <c r="H51" s="166"/>
      <c r="I51" s="166"/>
      <c r="J51" s="166"/>
      <c r="K51" s="166"/>
      <c r="L51" s="166"/>
      <c r="M51" s="166"/>
      <c r="N51" s="166"/>
      <c r="O51" s="166"/>
      <c r="P51" s="167"/>
    </row>
    <row r="52" spans="2:16" ht="14.1" customHeight="1" x14ac:dyDescent="0.35">
      <c r="B52" s="183"/>
      <c r="C52" s="166"/>
      <c r="D52" s="166"/>
      <c r="E52" s="166"/>
      <c r="F52" s="166"/>
      <c r="G52" s="166"/>
      <c r="H52" s="166"/>
      <c r="I52" s="166"/>
      <c r="J52" s="166"/>
      <c r="K52" s="166"/>
      <c r="L52" s="166"/>
      <c r="M52" s="166"/>
      <c r="N52" s="166"/>
      <c r="O52" s="166"/>
      <c r="P52" s="167"/>
    </row>
    <row r="53" spans="2:16" ht="14.1" customHeight="1" thickBot="1" x14ac:dyDescent="0.4">
      <c r="B53" s="189" t="s">
        <v>167</v>
      </c>
      <c r="C53" s="190"/>
      <c r="D53" s="111"/>
      <c r="E53" s="111"/>
      <c r="F53" s="111"/>
      <c r="G53" s="191"/>
      <c r="H53" s="190"/>
      <c r="I53" s="190"/>
      <c r="J53" s="190"/>
      <c r="K53" s="190"/>
      <c r="L53" s="190"/>
      <c r="M53" s="190"/>
      <c r="N53" s="190"/>
      <c r="O53" s="190"/>
      <c r="P53" s="192"/>
    </row>
    <row r="54" spans="2:16" ht="14.1" customHeight="1" thickTop="1" thickBot="1" x14ac:dyDescent="0.4">
      <c r="B54" s="184" t="s">
        <v>179</v>
      </c>
      <c r="C54" s="185"/>
      <c r="D54" s="185"/>
      <c r="E54" s="185"/>
      <c r="F54" s="108">
        <v>1327</v>
      </c>
      <c r="G54" s="186"/>
      <c r="H54" s="187"/>
      <c r="I54" s="187"/>
      <c r="J54" s="187"/>
      <c r="K54" s="187"/>
      <c r="L54" s="187"/>
      <c r="M54" s="187"/>
      <c r="N54" s="187"/>
      <c r="O54" s="187"/>
      <c r="P54" s="188"/>
    </row>
    <row r="55" spans="2:16" ht="13.5" customHeight="1" thickTop="1" x14ac:dyDescent="0.35"/>
    <row r="56" spans="2:16" ht="17.25" customHeight="1" x14ac:dyDescent="0.35">
      <c r="B56" s="131" t="s">
        <v>69</v>
      </c>
      <c r="C56" s="131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32" t="s">
        <v>70</v>
      </c>
      <c r="C57" s="133"/>
      <c r="D57" s="133"/>
      <c r="E57" s="133"/>
      <c r="F57" s="133"/>
      <c r="G57" s="133"/>
      <c r="H57" s="133"/>
      <c r="I57" s="133"/>
      <c r="J57" s="133"/>
      <c r="K57" s="133"/>
      <c r="L57" s="133"/>
      <c r="M57" s="134"/>
      <c r="N57" s="135" t="s">
        <v>71</v>
      </c>
      <c r="O57" s="133"/>
      <c r="P57" s="136"/>
    </row>
    <row r="58" spans="2:16" ht="17.100000000000001" customHeight="1" x14ac:dyDescent="0.35">
      <c r="B58" s="137" t="s">
        <v>72</v>
      </c>
      <c r="C58" s="138"/>
      <c r="D58" s="139"/>
      <c r="E58" s="137" t="s">
        <v>73</v>
      </c>
      <c r="F58" s="138"/>
      <c r="G58" s="139"/>
      <c r="H58" s="138" t="s">
        <v>74</v>
      </c>
      <c r="I58" s="138"/>
      <c r="J58" s="138"/>
      <c r="K58" s="140" t="s">
        <v>75</v>
      </c>
      <c r="L58" s="138"/>
      <c r="M58" s="141"/>
      <c r="N58" s="142"/>
      <c r="O58" s="138"/>
      <c r="P58" s="143"/>
    </row>
    <row r="59" spans="2:16" ht="20.100000000000001" customHeight="1" x14ac:dyDescent="0.35">
      <c r="B59" s="173" t="s">
        <v>76</v>
      </c>
      <c r="C59" s="161"/>
      <c r="D59" s="58">
        <v>7</v>
      </c>
      <c r="E59" s="173" t="s">
        <v>77</v>
      </c>
      <c r="F59" s="161"/>
      <c r="G59" s="58" t="b">
        <v>1</v>
      </c>
      <c r="H59" s="160" t="s">
        <v>78</v>
      </c>
      <c r="I59" s="161"/>
      <c r="J59" s="58" t="b">
        <v>1</v>
      </c>
      <c r="K59" s="160" t="s">
        <v>79</v>
      </c>
      <c r="L59" s="161"/>
      <c r="M59" s="58" t="b">
        <v>1</v>
      </c>
      <c r="N59" s="162" t="s">
        <v>80</v>
      </c>
      <c r="O59" s="161"/>
      <c r="P59" s="58" t="b">
        <v>1</v>
      </c>
    </row>
    <row r="60" spans="2:16" ht="20.100000000000001" customHeight="1" x14ac:dyDescent="0.35">
      <c r="B60" s="173" t="s">
        <v>81</v>
      </c>
      <c r="C60" s="161"/>
      <c r="D60" s="58" t="b">
        <v>1</v>
      </c>
      <c r="E60" s="173" t="s">
        <v>82</v>
      </c>
      <c r="F60" s="161"/>
      <c r="G60" s="58" t="b">
        <v>1</v>
      </c>
      <c r="H60" s="160" t="s">
        <v>83</v>
      </c>
      <c r="I60" s="161"/>
      <c r="J60" s="58" t="b">
        <v>1</v>
      </c>
      <c r="K60" s="160" t="s">
        <v>84</v>
      </c>
      <c r="L60" s="161"/>
      <c r="M60" s="58" t="b">
        <v>1</v>
      </c>
      <c r="N60" s="162" t="s">
        <v>85</v>
      </c>
      <c r="O60" s="161"/>
      <c r="P60" s="58" t="b">
        <v>1</v>
      </c>
    </row>
    <row r="61" spans="2:16" ht="20.100000000000001" customHeight="1" x14ac:dyDescent="0.35">
      <c r="B61" s="173" t="s">
        <v>86</v>
      </c>
      <c r="C61" s="161"/>
      <c r="D61" s="58" t="b">
        <v>1</v>
      </c>
      <c r="E61" s="173" t="s">
        <v>87</v>
      </c>
      <c r="F61" s="161"/>
      <c r="G61" s="58" t="b">
        <v>1</v>
      </c>
      <c r="H61" s="160" t="s">
        <v>88</v>
      </c>
      <c r="I61" s="161"/>
      <c r="J61" s="58" t="b">
        <v>1</v>
      </c>
      <c r="K61" s="160" t="s">
        <v>89</v>
      </c>
      <c r="L61" s="161"/>
      <c r="M61" s="58" t="b">
        <v>1</v>
      </c>
      <c r="N61" s="162" t="s">
        <v>90</v>
      </c>
      <c r="O61" s="161"/>
      <c r="P61" s="58" t="b">
        <v>1</v>
      </c>
    </row>
    <row r="62" spans="2:16" ht="20.100000000000001" customHeight="1" x14ac:dyDescent="0.35">
      <c r="B62" s="160" t="s">
        <v>88</v>
      </c>
      <c r="C62" s="161"/>
      <c r="D62" s="58">
        <v>1</v>
      </c>
      <c r="E62" s="173" t="s">
        <v>91</v>
      </c>
      <c r="F62" s="161"/>
      <c r="G62" s="58" t="b">
        <v>1</v>
      </c>
      <c r="H62" s="160" t="s">
        <v>92</v>
      </c>
      <c r="I62" s="161"/>
      <c r="J62" s="58" t="b">
        <v>0</v>
      </c>
      <c r="K62" s="160" t="s">
        <v>93</v>
      </c>
      <c r="L62" s="161"/>
      <c r="M62" s="58" t="b">
        <v>1</v>
      </c>
      <c r="N62" s="162" t="s">
        <v>83</v>
      </c>
      <c r="O62" s="161"/>
      <c r="P62" s="58" t="b">
        <v>1</v>
      </c>
    </row>
    <row r="63" spans="2:16" ht="20.100000000000001" customHeight="1" x14ac:dyDescent="0.35">
      <c r="B63" s="160" t="s">
        <v>94</v>
      </c>
      <c r="C63" s="161"/>
      <c r="D63" s="58">
        <v>1</v>
      </c>
      <c r="E63" s="173" t="s">
        <v>95</v>
      </c>
      <c r="F63" s="161"/>
      <c r="G63" s="58" t="b">
        <v>1</v>
      </c>
      <c r="H63" s="64"/>
      <c r="I63" s="65"/>
      <c r="J63" s="66"/>
      <c r="K63" s="160" t="s">
        <v>96</v>
      </c>
      <c r="L63" s="161"/>
      <c r="M63" s="58" t="b">
        <v>1</v>
      </c>
      <c r="N63" s="162" t="s">
        <v>165</v>
      </c>
      <c r="O63" s="161"/>
      <c r="P63" s="58" t="b">
        <v>1</v>
      </c>
    </row>
    <row r="64" spans="2:16" ht="20.100000000000001" customHeight="1" x14ac:dyDescent="0.35">
      <c r="B64" s="160" t="s">
        <v>97</v>
      </c>
      <c r="C64" s="161"/>
      <c r="D64" s="58" t="b">
        <v>0</v>
      </c>
      <c r="E64" s="173" t="s">
        <v>98</v>
      </c>
      <c r="F64" s="161"/>
      <c r="G64" s="58" t="b">
        <v>1</v>
      </c>
      <c r="H64" s="67"/>
      <c r="I64" s="68"/>
      <c r="J64" s="69"/>
      <c r="K64" s="180" t="s">
        <v>99</v>
      </c>
      <c r="L64" s="181"/>
      <c r="M64" s="58" t="b">
        <v>1</v>
      </c>
      <c r="N64" s="70"/>
      <c r="O64" s="71"/>
      <c r="P64" s="72"/>
    </row>
    <row r="65" spans="2:17" ht="20.100000000000001" customHeight="1" x14ac:dyDescent="0.35">
      <c r="B65" s="71"/>
      <c r="C65" s="71"/>
      <c r="D65" s="73" t="b">
        <v>0</v>
      </c>
      <c r="E65" s="173" t="s">
        <v>162</v>
      </c>
      <c r="F65" s="161"/>
      <c r="G65" s="58" t="b">
        <v>1</v>
      </c>
      <c r="H65" s="68"/>
      <c r="I65" s="68"/>
      <c r="J65" s="74"/>
      <c r="K65" s="71"/>
      <c r="L65" s="71"/>
      <c r="M65" s="74"/>
      <c r="N65" s="75"/>
      <c r="O65" s="75"/>
      <c r="P65" s="74" t="b">
        <v>0</v>
      </c>
    </row>
    <row r="66" spans="2:17" ht="20.100000000000001" customHeight="1" x14ac:dyDescent="0.35">
      <c r="B66" s="76"/>
      <c r="C66" s="76"/>
      <c r="D66" s="76"/>
      <c r="E66" s="76"/>
      <c r="F66" s="76"/>
      <c r="G66" s="76"/>
      <c r="H66" s="76"/>
      <c r="I66" s="76"/>
      <c r="J66" s="76"/>
      <c r="K66" s="76"/>
      <c r="L66" s="76"/>
      <c r="M66" s="76"/>
      <c r="N66" s="76"/>
      <c r="O66" s="76"/>
      <c r="P66" s="76"/>
    </row>
    <row r="67" spans="2:17" ht="20.100000000000001" customHeight="1" x14ac:dyDescent="0.35">
      <c r="B67" s="76"/>
      <c r="C67" s="76"/>
      <c r="D67" s="76"/>
      <c r="E67" s="76"/>
      <c r="F67" s="76"/>
      <c r="G67" s="76"/>
      <c r="H67" s="76"/>
      <c r="I67" s="76"/>
      <c r="J67" s="76"/>
      <c r="K67" s="76"/>
      <c r="L67" s="76"/>
      <c r="M67" s="76"/>
      <c r="N67" s="76"/>
      <c r="O67" s="76"/>
      <c r="P67" s="76"/>
    </row>
    <row r="68" spans="2:17" ht="20.100000000000001" customHeight="1" thickBot="1" x14ac:dyDescent="0.4">
      <c r="B68" s="77"/>
      <c r="C68" s="77"/>
      <c r="D68" s="77"/>
      <c r="E68" s="77"/>
      <c r="F68" s="77"/>
      <c r="G68" s="77"/>
      <c r="H68" s="77"/>
      <c r="I68" s="77"/>
      <c r="J68" s="77"/>
      <c r="K68" s="77"/>
      <c r="L68" s="77"/>
      <c r="M68" s="77"/>
      <c r="N68" s="77"/>
      <c r="O68" s="77"/>
      <c r="P68" s="77"/>
    </row>
    <row r="69" spans="2:17" ht="10.050000000000001" customHeight="1" x14ac:dyDescent="0.35">
      <c r="B69" s="174" t="s">
        <v>105</v>
      </c>
      <c r="C69" s="174"/>
      <c r="D69" s="77"/>
      <c r="E69" s="77"/>
      <c r="F69" s="176" t="s">
        <v>106</v>
      </c>
      <c r="G69" s="178" t="s">
        <v>107</v>
      </c>
      <c r="H69" s="77"/>
      <c r="I69" s="174" t="s">
        <v>108</v>
      </c>
      <c r="J69" s="174"/>
      <c r="K69" s="77"/>
      <c r="L69" s="78" t="s">
        <v>100</v>
      </c>
      <c r="M69" s="79" t="s">
        <v>101</v>
      </c>
      <c r="N69" s="79" t="s">
        <v>102</v>
      </c>
      <c r="O69" s="79" t="s">
        <v>103</v>
      </c>
      <c r="P69" s="80" t="s">
        <v>104</v>
      </c>
    </row>
    <row r="70" spans="2:17" ht="10.050000000000001" customHeight="1" thickBot="1" x14ac:dyDescent="0.25">
      <c r="B70" s="175"/>
      <c r="C70" s="175"/>
      <c r="D70" s="81"/>
      <c r="E70" s="82"/>
      <c r="F70" s="177"/>
      <c r="G70" s="179"/>
      <c r="H70" s="83"/>
      <c r="I70" s="175"/>
      <c r="J70" s="175"/>
      <c r="K70" s="77"/>
      <c r="L70" s="84" t="s">
        <v>109</v>
      </c>
      <c r="M70" s="85">
        <v>0</v>
      </c>
      <c r="N70" s="85">
        <v>1</v>
      </c>
      <c r="O70" s="85">
        <v>2</v>
      </c>
      <c r="P70" s="86">
        <v>4</v>
      </c>
    </row>
    <row r="71" spans="2:17" ht="20.100000000000001" customHeight="1" x14ac:dyDescent="0.35">
      <c r="B71" s="87" t="s">
        <v>110</v>
      </c>
      <c r="C71" s="88" t="s">
        <v>111</v>
      </c>
      <c r="D71" s="89" t="s">
        <v>112</v>
      </c>
      <c r="E71" s="90" t="s">
        <v>113</v>
      </c>
      <c r="F71" s="88" t="s">
        <v>111</v>
      </c>
      <c r="G71" s="91" t="s">
        <v>112</v>
      </c>
      <c r="H71" s="92"/>
      <c r="I71" s="93" t="s">
        <v>114</v>
      </c>
      <c r="J71" s="59">
        <v>0</v>
      </c>
      <c r="K71" s="94" t="s">
        <v>171</v>
      </c>
      <c r="L71" s="59">
        <v>0</v>
      </c>
      <c r="M71" s="93" t="s">
        <v>115</v>
      </c>
      <c r="N71" s="59">
        <v>0</v>
      </c>
      <c r="O71" s="95" t="s">
        <v>116</v>
      </c>
      <c r="P71" s="59">
        <v>0</v>
      </c>
      <c r="Q71" s="103"/>
    </row>
    <row r="72" spans="2:17" ht="20.100000000000001" customHeight="1" x14ac:dyDescent="0.35">
      <c r="B72" s="96" t="s">
        <v>117</v>
      </c>
      <c r="C72" s="60">
        <v>-160.999</v>
      </c>
      <c r="D72" s="60">
        <v>-161.489</v>
      </c>
      <c r="E72" s="96" t="s">
        <v>118</v>
      </c>
      <c r="F72" s="60">
        <v>22.72</v>
      </c>
      <c r="G72" s="60">
        <v>21.81</v>
      </c>
      <c r="H72" s="97"/>
      <c r="I72" s="93" t="s">
        <v>119</v>
      </c>
      <c r="J72" s="59">
        <v>0</v>
      </c>
      <c r="K72" s="94" t="s">
        <v>172</v>
      </c>
      <c r="L72" s="59">
        <v>0</v>
      </c>
      <c r="M72" s="94" t="s">
        <v>120</v>
      </c>
      <c r="N72" s="59">
        <v>0</v>
      </c>
      <c r="O72" s="94" t="s">
        <v>174</v>
      </c>
      <c r="P72" s="59">
        <v>0</v>
      </c>
      <c r="Q72" s="103"/>
    </row>
    <row r="73" spans="2:17" ht="20.100000000000001" customHeight="1" x14ac:dyDescent="0.35">
      <c r="B73" s="96" t="s">
        <v>121</v>
      </c>
      <c r="C73" s="60">
        <v>-154.39099999999999</v>
      </c>
      <c r="D73" s="60">
        <v>-155.072</v>
      </c>
      <c r="E73" s="98" t="s">
        <v>122</v>
      </c>
      <c r="F73" s="60">
        <v>31.03</v>
      </c>
      <c r="G73" s="60">
        <v>36.54</v>
      </c>
      <c r="H73" s="97"/>
      <c r="I73" s="93" t="s">
        <v>123</v>
      </c>
      <c r="J73" s="59">
        <v>0</v>
      </c>
      <c r="K73" s="94" t="s">
        <v>124</v>
      </c>
      <c r="L73" s="59">
        <v>0</v>
      </c>
      <c r="M73" s="94" t="s">
        <v>125</v>
      </c>
      <c r="N73" s="59">
        <v>0</v>
      </c>
      <c r="O73" s="94" t="s">
        <v>173</v>
      </c>
      <c r="P73" s="59">
        <v>0</v>
      </c>
      <c r="Q73" s="103"/>
    </row>
    <row r="74" spans="2:17" ht="20.100000000000001" customHeight="1" x14ac:dyDescent="0.35">
      <c r="B74" s="96" t="s">
        <v>126</v>
      </c>
      <c r="C74" s="60">
        <v>-203.52600000000001</v>
      </c>
      <c r="D74" s="60">
        <v>-209.14</v>
      </c>
      <c r="E74" s="98" t="s">
        <v>127</v>
      </c>
      <c r="F74" s="116">
        <v>0</v>
      </c>
      <c r="G74" s="116">
        <v>0</v>
      </c>
      <c r="H74" s="97"/>
      <c r="I74" s="93" t="s">
        <v>128</v>
      </c>
      <c r="J74" s="59">
        <v>0</v>
      </c>
      <c r="K74" s="94" t="s">
        <v>129</v>
      </c>
      <c r="L74" s="59">
        <v>0</v>
      </c>
      <c r="M74" s="93" t="s">
        <v>130</v>
      </c>
      <c r="N74" s="59">
        <v>0</v>
      </c>
      <c r="O74" s="77"/>
      <c r="P74" s="77"/>
      <c r="Q74" s="103"/>
    </row>
    <row r="75" spans="2:17" ht="20.100000000000001" customHeight="1" x14ac:dyDescent="0.2">
      <c r="B75" s="96" t="s">
        <v>131</v>
      </c>
      <c r="C75" s="60">
        <v>-122.065</v>
      </c>
      <c r="D75" s="60">
        <v>-124.102</v>
      </c>
      <c r="E75" s="98" t="s">
        <v>132</v>
      </c>
      <c r="F75" s="116">
        <v>35</v>
      </c>
      <c r="G75" s="116">
        <v>40</v>
      </c>
      <c r="H75" s="99"/>
      <c r="I75" s="93" t="s">
        <v>133</v>
      </c>
      <c r="J75" s="59">
        <v>0</v>
      </c>
      <c r="K75" s="94" t="s">
        <v>134</v>
      </c>
      <c r="L75" s="59">
        <v>0</v>
      </c>
      <c r="M75" s="93" t="s">
        <v>135</v>
      </c>
      <c r="N75" s="59">
        <v>0</v>
      </c>
      <c r="O75" s="77"/>
      <c r="P75" s="77"/>
      <c r="Q75" s="103"/>
    </row>
    <row r="76" spans="2:17" ht="20.100000000000001" customHeight="1" x14ac:dyDescent="0.2">
      <c r="B76" s="96" t="s">
        <v>136</v>
      </c>
      <c r="C76" s="60">
        <v>34.036999999999999</v>
      </c>
      <c r="D76" s="60">
        <v>33.396000000000001</v>
      </c>
      <c r="E76" s="98" t="s">
        <v>137</v>
      </c>
      <c r="F76" s="116">
        <v>35</v>
      </c>
      <c r="G76" s="116">
        <v>40</v>
      </c>
      <c r="H76" s="99"/>
      <c r="I76" s="93" t="s">
        <v>138</v>
      </c>
      <c r="J76" s="59">
        <v>0</v>
      </c>
      <c r="K76" s="93" t="s">
        <v>139</v>
      </c>
      <c r="L76" s="59">
        <v>0</v>
      </c>
      <c r="M76" s="94" t="s">
        <v>140</v>
      </c>
      <c r="N76" s="59">
        <v>0</v>
      </c>
      <c r="O76" s="77"/>
      <c r="P76" s="77"/>
    </row>
    <row r="77" spans="2:17" ht="20.100000000000001" customHeight="1" x14ac:dyDescent="0.35">
      <c r="B77" s="96" t="s">
        <v>141</v>
      </c>
      <c r="C77" s="60">
        <v>31.850999999999999</v>
      </c>
      <c r="D77" s="60">
        <v>31.084</v>
      </c>
      <c r="E77" s="98" t="s">
        <v>142</v>
      </c>
      <c r="F77" s="116">
        <v>250</v>
      </c>
      <c r="G77" s="116">
        <v>250</v>
      </c>
      <c r="H77" s="97"/>
      <c r="I77" s="93" t="s">
        <v>143</v>
      </c>
      <c r="J77" s="59">
        <v>0</v>
      </c>
      <c r="K77" s="93" t="s">
        <v>144</v>
      </c>
      <c r="L77" s="59">
        <v>0</v>
      </c>
      <c r="M77" s="94" t="s">
        <v>145</v>
      </c>
      <c r="N77" s="59">
        <v>0</v>
      </c>
      <c r="O77" s="77"/>
      <c r="P77" s="77"/>
    </row>
    <row r="78" spans="2:17" ht="20.100000000000001" customHeight="1" x14ac:dyDescent="0.35">
      <c r="B78" s="96" t="s">
        <v>146</v>
      </c>
      <c r="C78" s="60">
        <v>26.9</v>
      </c>
      <c r="D78" s="60">
        <v>26.100999999999999</v>
      </c>
      <c r="E78" s="98" t="s">
        <v>147</v>
      </c>
      <c r="F78" s="116"/>
      <c r="G78" s="116"/>
      <c r="H78" s="97"/>
      <c r="I78" s="94" t="s">
        <v>148</v>
      </c>
      <c r="J78" s="59">
        <v>0</v>
      </c>
      <c r="K78" s="93" t="s">
        <v>149</v>
      </c>
      <c r="L78" s="59">
        <v>0</v>
      </c>
      <c r="M78" s="100" t="s">
        <v>150</v>
      </c>
      <c r="N78" s="59">
        <v>0</v>
      </c>
      <c r="O78" s="77"/>
      <c r="P78" s="77"/>
    </row>
    <row r="79" spans="2:17" ht="20.100000000000001" customHeight="1" x14ac:dyDescent="0.35">
      <c r="B79" s="96" t="s">
        <v>151</v>
      </c>
      <c r="C79" s="60">
        <v>25.366</v>
      </c>
      <c r="D79" s="60">
        <v>24.536999999999999</v>
      </c>
      <c r="E79" s="96" t="s">
        <v>152</v>
      </c>
      <c r="F79" s="60">
        <v>18.3</v>
      </c>
      <c r="G79" s="60">
        <v>17.600000000000001</v>
      </c>
      <c r="H79" s="97"/>
      <c r="I79" s="94" t="s">
        <v>153</v>
      </c>
      <c r="J79" s="59">
        <v>0</v>
      </c>
      <c r="K79" s="94" t="s">
        <v>154</v>
      </c>
      <c r="L79" s="59">
        <v>0</v>
      </c>
      <c r="M79" s="94" t="s">
        <v>155</v>
      </c>
      <c r="N79" s="59">
        <v>0</v>
      </c>
      <c r="O79" s="76"/>
      <c r="P79" s="76"/>
    </row>
    <row r="80" spans="2:17" ht="20.100000000000001" customHeight="1" x14ac:dyDescent="0.35">
      <c r="B80" s="101" t="s">
        <v>156</v>
      </c>
      <c r="C80" s="115">
        <v>1.4100000000000001E-5</v>
      </c>
      <c r="D80" s="115">
        <v>1.3900000000000001E-5</v>
      </c>
      <c r="E80" s="98" t="s">
        <v>157</v>
      </c>
      <c r="F80" s="60">
        <v>40.9</v>
      </c>
      <c r="G80" s="60">
        <v>47.5</v>
      </c>
      <c r="H80" s="97"/>
      <c r="I80" s="94" t="s">
        <v>158</v>
      </c>
      <c r="J80" s="59">
        <v>0</v>
      </c>
      <c r="K80" s="93" t="s">
        <v>159</v>
      </c>
      <c r="L80" s="59">
        <v>0</v>
      </c>
      <c r="M80" s="94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50" t="s">
        <v>161</v>
      </c>
      <c r="C84" s="150"/>
    </row>
    <row r="85" spans="2:16" ht="15" customHeight="1" x14ac:dyDescent="0.35">
      <c r="B85" s="151" t="s">
        <v>196</v>
      </c>
      <c r="C85" s="152"/>
      <c r="D85" s="152"/>
      <c r="E85" s="152"/>
      <c r="F85" s="152"/>
      <c r="G85" s="152"/>
      <c r="H85" s="152"/>
      <c r="I85" s="152"/>
      <c r="J85" s="152"/>
      <c r="K85" s="152"/>
      <c r="L85" s="152"/>
      <c r="M85" s="152"/>
      <c r="N85" s="152"/>
      <c r="O85" s="152"/>
      <c r="P85" s="153"/>
    </row>
    <row r="86" spans="2:16" ht="15" customHeight="1" x14ac:dyDescent="0.35">
      <c r="B86" s="118" t="s">
        <v>195</v>
      </c>
      <c r="C86" s="119"/>
      <c r="D86" s="119"/>
      <c r="E86" s="119"/>
      <c r="F86" s="119"/>
      <c r="G86" s="119"/>
      <c r="H86" s="119"/>
      <c r="I86" s="119"/>
      <c r="J86" s="119"/>
      <c r="K86" s="119"/>
      <c r="L86" s="119"/>
      <c r="M86" s="119"/>
      <c r="N86" s="119"/>
      <c r="O86" s="119"/>
      <c r="P86" s="120"/>
    </row>
    <row r="87" spans="2:16" ht="15" customHeight="1" x14ac:dyDescent="0.35">
      <c r="B87" s="128"/>
      <c r="C87" s="129"/>
      <c r="D87" s="129"/>
      <c r="E87" s="129"/>
      <c r="F87" s="129"/>
      <c r="G87" s="129"/>
      <c r="H87" s="129"/>
      <c r="I87" s="129"/>
      <c r="J87" s="129"/>
      <c r="K87" s="129"/>
      <c r="L87" s="129"/>
      <c r="M87" s="129"/>
      <c r="N87" s="129"/>
      <c r="O87" s="129"/>
      <c r="P87" s="130"/>
    </row>
    <row r="88" spans="2:16" ht="15" customHeight="1" x14ac:dyDescent="0.35">
      <c r="B88" s="124"/>
      <c r="C88" s="119"/>
      <c r="D88" s="119"/>
      <c r="E88" s="119"/>
      <c r="F88" s="119"/>
      <c r="G88" s="119"/>
      <c r="H88" s="119"/>
      <c r="I88" s="119"/>
      <c r="J88" s="119"/>
      <c r="K88" s="119"/>
      <c r="L88" s="119"/>
      <c r="M88" s="119"/>
      <c r="N88" s="119"/>
      <c r="O88" s="119"/>
      <c r="P88" s="120"/>
    </row>
    <row r="89" spans="2:16" ht="15" customHeight="1" x14ac:dyDescent="0.35">
      <c r="B89" s="124"/>
      <c r="C89" s="119"/>
      <c r="D89" s="119"/>
      <c r="E89" s="119"/>
      <c r="F89" s="119"/>
      <c r="G89" s="119"/>
      <c r="H89" s="119"/>
      <c r="I89" s="119"/>
      <c r="J89" s="119"/>
      <c r="K89" s="119"/>
      <c r="L89" s="119"/>
      <c r="M89" s="119"/>
      <c r="N89" s="119"/>
      <c r="O89" s="119"/>
      <c r="P89" s="120"/>
    </row>
    <row r="90" spans="2:16" ht="15" customHeight="1" x14ac:dyDescent="0.35">
      <c r="B90" s="124"/>
      <c r="C90" s="119"/>
      <c r="D90" s="119"/>
      <c r="E90" s="119"/>
      <c r="F90" s="119"/>
      <c r="G90" s="119"/>
      <c r="H90" s="119"/>
      <c r="I90" s="119"/>
      <c r="J90" s="119"/>
      <c r="K90" s="119"/>
      <c r="L90" s="119"/>
      <c r="M90" s="119"/>
      <c r="N90" s="119"/>
      <c r="O90" s="119"/>
      <c r="P90" s="120"/>
    </row>
    <row r="91" spans="2:16" ht="15" customHeight="1" x14ac:dyDescent="0.35">
      <c r="B91" s="124"/>
      <c r="C91" s="119"/>
      <c r="D91" s="119"/>
      <c r="E91" s="119"/>
      <c r="F91" s="119"/>
      <c r="G91" s="119"/>
      <c r="H91" s="119"/>
      <c r="I91" s="119"/>
      <c r="J91" s="119"/>
      <c r="K91" s="119"/>
      <c r="L91" s="119"/>
      <c r="M91" s="119"/>
      <c r="N91" s="119"/>
      <c r="O91" s="119"/>
      <c r="P91" s="120"/>
    </row>
    <row r="92" spans="2:16" ht="15" customHeight="1" x14ac:dyDescent="0.35">
      <c r="B92" s="124"/>
      <c r="C92" s="119"/>
      <c r="D92" s="119"/>
      <c r="E92" s="119"/>
      <c r="F92" s="119"/>
      <c r="G92" s="119"/>
      <c r="H92" s="119"/>
      <c r="I92" s="119"/>
      <c r="J92" s="119"/>
      <c r="K92" s="119"/>
      <c r="L92" s="119"/>
      <c r="M92" s="119"/>
      <c r="N92" s="119"/>
      <c r="O92" s="119"/>
      <c r="P92" s="120"/>
    </row>
    <row r="93" spans="2:16" ht="15" customHeight="1" x14ac:dyDescent="0.35">
      <c r="B93" s="124"/>
      <c r="C93" s="119"/>
      <c r="D93" s="119"/>
      <c r="E93" s="119"/>
      <c r="F93" s="119"/>
      <c r="G93" s="119"/>
      <c r="H93" s="119"/>
      <c r="I93" s="119"/>
      <c r="J93" s="119"/>
      <c r="K93" s="119"/>
      <c r="L93" s="119"/>
      <c r="M93" s="119"/>
      <c r="N93" s="119"/>
      <c r="O93" s="119"/>
      <c r="P93" s="120"/>
    </row>
    <row r="94" spans="2:16" ht="15" customHeight="1" x14ac:dyDescent="0.35">
      <c r="B94" s="124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</row>
    <row r="95" spans="2:16" ht="15" customHeight="1" x14ac:dyDescent="0.35">
      <c r="B95" s="124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</row>
    <row r="96" spans="2:16" ht="15" customHeight="1" x14ac:dyDescent="0.35">
      <c r="B96" s="124"/>
      <c r="C96" s="119"/>
      <c r="D96" s="119"/>
      <c r="E96" s="119"/>
      <c r="F96" s="119"/>
      <c r="G96" s="119"/>
      <c r="H96" s="119"/>
      <c r="I96" s="119"/>
      <c r="J96" s="119"/>
      <c r="K96" s="119"/>
      <c r="L96" s="119"/>
      <c r="M96" s="119"/>
      <c r="N96" s="119"/>
      <c r="O96" s="119"/>
      <c r="P96" s="120"/>
    </row>
    <row r="97" spans="2:16" ht="15" customHeight="1" x14ac:dyDescent="0.35">
      <c r="B97" s="124"/>
      <c r="C97" s="119"/>
      <c r="D97" s="119"/>
      <c r="E97" s="119"/>
      <c r="F97" s="119"/>
      <c r="G97" s="119"/>
      <c r="H97" s="119"/>
      <c r="I97" s="119"/>
      <c r="J97" s="119"/>
      <c r="K97" s="119"/>
      <c r="L97" s="119"/>
      <c r="M97" s="119"/>
      <c r="N97" s="119"/>
      <c r="O97" s="119"/>
      <c r="P97" s="120"/>
    </row>
    <row r="98" spans="2:16" ht="15" customHeight="1" x14ac:dyDescent="0.35">
      <c r="B98" s="124"/>
      <c r="C98" s="119"/>
      <c r="D98" s="119"/>
      <c r="E98" s="119"/>
      <c r="F98" s="119"/>
      <c r="G98" s="119"/>
      <c r="H98" s="119"/>
      <c r="I98" s="119"/>
      <c r="J98" s="119"/>
      <c r="K98" s="119"/>
      <c r="L98" s="119"/>
      <c r="M98" s="119"/>
      <c r="N98" s="119"/>
      <c r="O98" s="119"/>
      <c r="P98" s="120"/>
    </row>
    <row r="99" spans="2:16" ht="15" customHeight="1" x14ac:dyDescent="0.35">
      <c r="B99" s="125"/>
      <c r="C99" s="126"/>
      <c r="D99" s="126"/>
      <c r="E99" s="126"/>
      <c r="F99" s="126"/>
      <c r="G99" s="126"/>
      <c r="H99" s="126"/>
      <c r="I99" s="126"/>
      <c r="J99" s="126"/>
      <c r="K99" s="126"/>
      <c r="L99" s="126"/>
      <c r="M99" s="126"/>
      <c r="N99" s="126"/>
      <c r="O99" s="126"/>
      <c r="P99" s="127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243840</xdr:rowOff>
                  </from>
                  <to>
                    <xdr:col>9</xdr:col>
                    <xdr:colOff>419100</xdr:colOff>
                    <xdr:row>59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2025-10-06T18:30:48Z</dcterms:modified>
</cp:coreProperties>
</file>