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B710037E-E84F-4C92-B46C-383B79394D98}" xr6:coauthVersionLast="47" xr6:coauthVersionMax="47" xr10:uidLastSave="{00000000-0000-0000-0000-000000000000}"/>
  <bookViews>
    <workbookView xWindow="25440" yWindow="595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<sst xmlns="http://schemas.openxmlformats.org/spreadsheetml/2006/main" count="220" uniqueCount="207">
  <si>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</si>
  <si>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</si>
  <si>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</si>
  <si>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</si>
  <si>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</si>
  <si>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</si>
  <si>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</si>
  <si>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</si>
  <si>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</si>
  <si>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</si>
  <si>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</si>
  <si>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</si>
  <si>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</si>
  <si>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</si>
  <si>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</si>
  <si>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</si>
  <si>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</si>
  <si>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</si>
  <si>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</si>
  <si>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</si>
  <si>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</si>
  <si>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</si>
  <si>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</si>
  <si>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</si>
  <si>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</si>
  <si>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</si>
  <si>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</si>
  <si>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</si>
  <si>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</si>
  <si>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</si>
  <si>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</si>
  <si>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</si>
  <si>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</si>
  <si>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</si>
  <si>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</si>
  <si>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</si>
  <si>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</si>
  <si>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</si>
  <si>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</si>
  <si>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</si>
  <si>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</si>
  <si>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</si>
  <si>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</si>
  <si>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</si>
  <si>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</si>
  <si>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</si>
  <si>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</si>
  <si>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</si>
  <si>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</si>
  <si>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</si>
  <si>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</si>
  <si>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</si>
  <si>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</si>
  <si>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</si>
  <si>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</si>
  <si>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</si>
  <si>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</si>
  <si>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</si>
  <si>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</si>
  <si>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</si>
  <si>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</si>
  <si>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</si>
  <si>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</si>
  <si>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</si>
  <si>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</si>
  <si>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</si>
  <si>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</si>
  <si>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</si>
  <si>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</si>
  <si>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</si>
  <si>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</si>
  <si>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</si>
  <si>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</si>
  <si>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</si>
  <si>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</si>
  <si>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</si>
  <si>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</si>
  <si>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</si>
  <si>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</si>
  <si>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</si>
  <si>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</si>
  <si>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</si>
  <si>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</si>
  <si>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</si>
  <si>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</si>
  <si>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</si>
  <si>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</si>
  <si>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</si>
  <si>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</si>
  <si>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</si>
  <si>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</si>
  <si>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</si>
  <si>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</si>
  <si>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</si>
  <si>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</si>
  <si>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</si>
  <si>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</si>
  <si>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</si>
  <si>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</si>
  <si>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</si>
  <si>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</si>
  <si>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</si>
  <si>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</si>
  <si>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</si>
  <si>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</si>
  <si>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</si>
  <si>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</si>
  <si>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</si>
  <si>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</si>
  <si>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</si>
  <si>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</si>
  <si>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</si>
  <si>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</si>
  <si>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</si>
  <si>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</si>
  <si>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</si>
  <si>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</si>
  <si>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</si>
  <si>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</si>
  <si>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</si>
  <si>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</si>
  <si>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</si>
  <si>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</si>
  <si>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</si>
  <si>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</si>
  <si>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</si>
  <si>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</si>
  <si>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</si>
  <si>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</si>
  <si>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</si>
  <si>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</si>
  <si>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</si>
  <si>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</si>
  <si>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</si>
  <si>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</si>
  <si>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</si>
  <si>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</si>
  <si>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</si>
  <si>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</si>
  <si>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</si>
  <si>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</si>
  <si>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</si>
  <si>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</si>
  <si>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</si>
  <si>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</si>
  <si>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</si>
  <si>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</si>
  <si>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</si>
  <si>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</si>
  <si>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</si>
  <si>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</si>
  <si>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</si>
  <si>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</si>
  <si>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</si>
  <si>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</si>
  <si>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</si>
  <si>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</si>
  <si>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</si>
  <si>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</si>
  <si>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</si>
  <si>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</si>
  <si>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</si>
  <si>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</si>
  <si>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</si>
  <si>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</si>
  <si>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</si>
  <si>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</si>
  <si>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</si>
  <si>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</si>
  <si>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</si>
  <si>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</si>
  <si>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</si>
  <si>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</si>
  <si>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</si>
  <si>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</si>
  <si>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</si>
  <si>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</si>
  <si>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</si>
  <si>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</si>
  <si>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</si>
  <si>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</si>
  <si>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</si>
  <si>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</si>
  <si>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두원재</t>
    <phoneticPr fontId="3" type="noConversion"/>
  </si>
  <si>
    <t>M_050104:K</t>
    <phoneticPr fontId="3" type="noConversion"/>
  </si>
  <si>
    <t>M_050105</t>
    <phoneticPr fontId="3" type="noConversion"/>
  </si>
  <si>
    <t>M_050118-050119:N</t>
    <phoneticPr fontId="3" type="noConversion"/>
  </si>
  <si>
    <t>T_050147</t>
    <phoneticPr fontId="3" type="noConversion"/>
  </si>
  <si>
    <t>T_050151</t>
    <phoneticPr fontId="3" type="noConversion"/>
  </si>
  <si>
    <t>월령 40%이상으로 방풍막 연결 1번 8회 2번 1회</t>
    <phoneticPr fontId="3" type="noConversion"/>
  </si>
  <si>
    <t>D_050189</t>
    <phoneticPr fontId="3" type="noConversion"/>
  </si>
  <si>
    <t>ENG-KSP</t>
    <phoneticPr fontId="3" type="noConversion"/>
  </si>
  <si>
    <t>옅은 구름으로 오후 flat건너뜀</t>
    <phoneticPr fontId="3" type="noConversion"/>
  </si>
  <si>
    <t>D_050070</t>
    <phoneticPr fontId="3" type="noConversion"/>
  </si>
  <si>
    <t>F_050071</t>
    <phoneticPr fontId="3" type="noConversion"/>
  </si>
  <si>
    <t>M_050080:K</t>
    <phoneticPr fontId="3" type="noConversion"/>
  </si>
  <si>
    <t>D_050070/D_050189 방풍막에 가려짐 / 1번 실행 후 정상화 됨</t>
    <phoneticPr fontId="3" type="noConversion"/>
  </si>
  <si>
    <t>HA limit으로 BLG #82-83/317-320/322/324-327/330 스킵 함</t>
    <phoneticPr fontId="3" type="noConversion"/>
  </si>
  <si>
    <t>F_050071 필터가 들어갔음에도 별들이 도넛형태로 나옴</t>
    <phoneticPr fontId="3" type="noConversion"/>
  </si>
  <si>
    <t>T_050147/T_050151 HA limit으로 망원경이 멈추면서 별이 흐름</t>
    <phoneticPr fontId="3" type="noConversion"/>
  </si>
  <si>
    <t>NW</t>
    <phoneticPr fontId="3" type="noConversion"/>
  </si>
  <si>
    <t>WNW</t>
    <phoneticPr fontId="3" type="noConversion"/>
  </si>
  <si>
    <t>ENE</t>
    <phoneticPr fontId="3" type="noConversion"/>
  </si>
  <si>
    <t xml:space="preserve">I-BAND 촬영함    </t>
    <phoneticPr fontId="3" type="noConversion"/>
  </si>
  <si>
    <t>50s/20k 40s/24k 28s/23k</t>
    <phoneticPr fontId="3" type="noConversion"/>
  </si>
  <si>
    <t>42s/22k 20s/30k 10s/22k</t>
    <phoneticPr fontId="3" type="noConversion"/>
  </si>
  <si>
    <t>DS9(영상 확인) 4회꺼짐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</si>
</sst>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5" sqref="B85:P8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45935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0.39652777777777776</v>
      </c>
      <c r="D9" s="8">
        <v>1.2</v>
      </c>
      <c r="E9" s="8">
        <v>18.100000000000001</v>
      </c>
      <c r="F9" s="8">
        <v>30</v>
      </c>
      <c r="G9" s="36" t="s">
        <v>202</v>
      </c>
      <c r="H9" s="8">
        <v>9.1999999999999993</v>
      </c>
      <c r="I9" s="36">
        <v>96.8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1.5</v>
      </c>
      <c r="E10" s="8">
        <v>17.3</v>
      </c>
      <c r="F10" s="8">
        <v>38.700000000000003</v>
      </c>
      <c r="G10" s="36" t="s">
        <v>200</v>
      </c>
      <c r="H10" s="8">
        <v>2.4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0.76111111111111107</v>
      </c>
      <c r="D11" s="15">
        <v>2.8</v>
      </c>
      <c r="E11" s="15">
        <v>15.8</v>
      </c>
      <c r="F11" s="15">
        <v>37.6</v>
      </c>
      <c r="G11" s="36" t="s">
        <v>201</v>
      </c>
      <c r="H11" s="15">
        <v>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24.364583333333336</v>
      </c>
      <c r="D12" s="19">
        <f>AVERAGE(D9:D11)</f>
        <v>1.8333333333333333</v>
      </c>
      <c r="E12" s="19">
        <f>AVERAGE(E9:E11)</f>
        <v>17.066666666666666</v>
      </c>
      <c r="F12" s="20">
        <f>AVERAGE(F9:F11)</f>
        <v>35.433333333333337</v>
      </c>
      <c r="G12" s="21"/>
      <c r="H12" s="22">
        <f>AVERAGE(H9:H11)</f>
        <v>4.2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191</v>
      </c>
      <c r="G16" s="27" t="s">
        <v>182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0.34097222222222223</v>
      </c>
      <c r="D17" s="28">
        <v>0.34166666666666667</v>
      </c>
      <c r="E17" s="28">
        <v>0.36180555555555555</v>
      </c>
      <c r="F17" s="28">
        <v>0.49861111111111112</v>
      </c>
      <c r="G17" s="28">
        <v>0.76458333333333328</v>
      </c>
      <c r="H17" s="28">
        <v>0.79166666666666663</v>
      </c>
      <c r="I17" s="28"/>
      <c r="J17" s="28"/>
      <c r="K17" s="28"/>
      <c r="L17" s="28"/>
      <c r="M17" s="28"/>
      <c r="N17" s="28"/>
      <c r="O17" s="28"/>
      <c r="P17" s="28">
        <v>0.80555555555555558</v>
      </c>
    </row>
    <row r="18" spans="2:16" ht="14.1" customHeight="1" x14ac:dyDescent="0.35">
      <c r="B18" s="35" t="s">
        <v>42</v>
      </c>
      <c r="C18" s="27">
        <v>50064</v>
      </c>
      <c r="D18" s="27">
        <v>50065</v>
      </c>
      <c r="E18" s="27">
        <v>50070</v>
      </c>
      <c r="F18" s="27">
        <v>50156</v>
      </c>
      <c r="G18" s="27">
        <v>50327</v>
      </c>
      <c r="H18" s="27">
        <v>50339</v>
      </c>
      <c r="I18" s="27"/>
      <c r="J18" s="27"/>
      <c r="K18" s="27"/>
      <c r="L18" s="27"/>
      <c r="M18" s="27"/>
      <c r="N18" s="27"/>
      <c r="O18" s="27"/>
      <c r="P18" s="114">
        <v>50352</v>
      </c>
    </row>
    <row r="19" spans="2:16" ht="14.1" customHeight="1" thickBot="1" x14ac:dyDescent="0.4">
      <c r="B19" s="13" t="s">
        <v>43</v>
      </c>
      <c r="C19" s="29"/>
      <c r="D19" s="27">
        <v>55069</v>
      </c>
      <c r="E19" s="30">
        <v>50155</v>
      </c>
      <c r="F19" s="30">
        <v>50326</v>
      </c>
      <c r="G19" s="30">
        <v>50338</v>
      </c>
      <c r="H19" s="30">
        <v>50351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5005</v>
      </c>
      <c r="E20" s="33">
        <f>IF(ISNUMBER(E18),E19-E18+1,"")</f>
        <v>86</v>
      </c>
      <c r="F20" s="33">
        <f>IF(ISNUMBER(F18),F19-F18+1,"")</f>
        <v>171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>
        <v>0.79166666666666663</v>
      </c>
      <c r="K23" s="102">
        <v>0.7944444444444444</v>
      </c>
      <c r="L23" s="112" t="s">
        <v>164</v>
      </c>
      <c r="M23" s="154" t="s">
        <v>204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>
        <v>0.79652777777777772</v>
      </c>
      <c r="K25" s="102">
        <v>0.80069444444444449</v>
      </c>
      <c r="L25" s="36" t="s">
        <v>49</v>
      </c>
      <c r="M25" s="154" t="s">
        <v>205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0.10069444444444445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0.2638888888888889</v>
      </c>
      <c r="P30" s="46">
        <f>SUM(C30:J30,L30:N30)</f>
        <v>0.10069444444444445</v>
      </c>
    </row>
    <row r="31" spans="2:16" ht="14.1" customHeight="1" x14ac:dyDescent="0.35">
      <c r="B31" s="37" t="s">
        <v>169</v>
      </c>
      <c r="C31" s="47">
        <v>0.13680555555555557</v>
      </c>
      <c r="D31" s="7">
        <v>0.26597222222222222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0.4201388888888889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0.13680555555555557</v>
      </c>
      <c r="D34" s="106">
        <f t="shared" ref="D34:P34" si="1">D31-D32-D33</f>
        <v>0.26597222222222222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0.4201388888888889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193</v>
      </c>
      <c r="D36" s="145"/>
      <c r="E36" s="144" t="s">
        <v>194</v>
      </c>
      <c r="F36" s="145"/>
      <c r="G36" s="144" t="s">
        <v>195</v>
      </c>
      <c r="H36" s="145"/>
      <c r="I36" s="144" t="s">
        <v>184</v>
      </c>
      <c r="J36" s="145"/>
      <c r="K36" s="144" t="s">
        <v>185</v>
      </c>
      <c r="L36" s="145"/>
      <c r="M36" s="144" t="s">
        <v>186</v>
      </c>
      <c r="N36" s="145"/>
      <c r="O36" s="117" t="s">
        <v>187</v>
      </c>
      <c r="P36" s="117"/>
    </row>
    <row r="37" spans="2:16" ht="18" customHeight="1" x14ac:dyDescent="0.35">
      <c r="B37" s="158"/>
      <c r="C37" s="144" t="s">
        <v>188</v>
      </c>
      <c r="D37" s="145"/>
      <c r="E37" s="117" t="s">
        <v>190</v>
      </c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196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198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199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 t="s">
        <v>203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1321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-161.35400000000001</v>
      </c>
      <c r="D72" s="60">
        <v>-162.33699999999999</v>
      </c>
      <c r="E72" s="96" t="s">
        <v>118</v>
      </c>
      <c r="F72" s="60">
        <v>21.86</v>
      </c>
      <c r="G72" s="60">
        <v>20.5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-154.798</v>
      </c>
      <c r="D73" s="60">
        <v>-156.44999999999999</v>
      </c>
      <c r="E73" s="98" t="s">
        <v>122</v>
      </c>
      <c r="F73" s="60">
        <v>32.46</v>
      </c>
      <c r="G73" s="60">
        <v>32.75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-208.78299999999999</v>
      </c>
      <c r="D74" s="60">
        <v>-205.14500000000001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-122.41200000000001</v>
      </c>
      <c r="D75" s="60">
        <v>-125.63200000000001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32.927999999999997</v>
      </c>
      <c r="D76" s="60">
        <v>31.731999999999999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30.805</v>
      </c>
      <c r="D77" s="60">
        <v>29.585000000000001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25.856999999999999</v>
      </c>
      <c r="D78" s="60">
        <v>24.591999999999999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24.332000000000001</v>
      </c>
      <c r="D79" s="60">
        <v>23.038</v>
      </c>
      <c r="E79" s="96" t="s">
        <v>152</v>
      </c>
      <c r="F79" s="60">
        <v>17.8</v>
      </c>
      <c r="G79" s="60">
        <v>16.5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1.3200000000000001E-5</v>
      </c>
      <c r="D80" s="115">
        <v>1.3699999999999999E-5</v>
      </c>
      <c r="E80" s="98" t="s">
        <v>157</v>
      </c>
      <c r="F80" s="60">
        <v>42.1</v>
      </c>
      <c r="G80" s="60">
        <v>41.9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189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2025-10-05T20:02:56Z</dcterms:modified>
</cp:coreProperties>
</file>