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10\"/>
    </mc:Choice>
  </mc:AlternateContent>
  <xr:revisionPtr revIDLastSave="0" documentId="13_ncr:1_{11A1A34E-696F-48EF-A5BB-BE033B7BEE02}" xr6:coauthVersionLast="47" xr6:coauthVersionMax="47" xr10:uidLastSave="{00000000-0000-0000-0000-000000000000}"/>
  <bookViews>
    <workbookView xWindow="25116" yWindow="14508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<sst xmlns="http://schemas.openxmlformats.org/spreadsheetml/2006/main" count="221" uniqueCount="208">
  <si>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</si>
  <si>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</si>
  <si>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</si>
  <si>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</si>
  <si>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</si>
  <si>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</si>
  <si>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</si>
  <si>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</si>
  <si>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</si>
  <si>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</si>
  <si>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</si>
  <si>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</si>
  <si>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</si>
  <si>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</si>
  <si>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</si>
  <si>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</si>
  <si>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</si>
  <si>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</si>
  <si>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</si>
  <si>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</si>
  <si>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</si>
  <si>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</si>
  <si>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</si>
  <si>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</si>
  <si>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</si>
  <si>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</si>
  <si>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</si>
  <si>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</si>
  <si>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</si>
  <si>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</si>
  <si>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</si>
  <si>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</si>
  <si>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</si>
  <si>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</si>
  <si>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</si>
  <si>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</si>
  <si>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</si>
  <si>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</si>
  <si>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</si>
  <si>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</si>
  <si>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</si>
  <si>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</si>
  <si>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</si>
  <si>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</si>
  <si>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</si>
  <si>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</si>
  <si>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</si>
  <si>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</si>
  <si>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</si>
  <si>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</si>
  <si>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</si>
  <si>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</si>
  <si>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</si>
  <si>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</si>
  <si>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</si>
  <si>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</si>
  <si>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</si>
  <si>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</si>
  <si>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</si>
  <si>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</si>
  <si>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</si>
  <si>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</si>
  <si>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</si>
  <si>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</si>
  <si>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</si>
  <si>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</si>
  <si>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</si>
  <si>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</si>
  <si>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</si>
  <si>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</si>
  <si>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</si>
  <si>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</si>
  <si>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</si>
  <si>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</si>
  <si>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</si>
  <si>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</si>
  <si>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</si>
  <si>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</si>
  <si>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</si>
  <si>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</si>
  <si>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</si>
  <si>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</si>
  <si>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</si>
  <si>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</si>
  <si>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</si>
  <si>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</si>
  <si>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</si>
  <si>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</si>
  <si>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</si>
  <si>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</si>
  <si>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</si>
  <si>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</si>
  <si>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</si>
  <si>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</si>
  <si>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</si>
  <si>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</si>
  <si>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</si>
  <si>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</si>
  <si>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</si>
  <si>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</si>
  <si>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</si>
  <si>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</si>
  <si>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</si>
  <si>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</si>
  <si>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</si>
  <si>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</si>
  <si>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</si>
  <si>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</si>
  <si>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</si>
  <si>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</si>
  <si>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</si>
  <si>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</si>
  <si>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</si>
  <si>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</si>
  <si>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</si>
  <si>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</si>
  <si>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</si>
  <si>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</si>
  <si>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</si>
  <si>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</si>
  <si>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</si>
  <si>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</si>
  <si>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</si>
  <si>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</si>
  <si>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</si>
  <si>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</si>
  <si>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</si>
  <si>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</si>
  <si>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</si>
  <si>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</si>
  <si>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</si>
  <si>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</si>
  <si>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</si>
  <si>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</si>
  <si>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</si>
  <si>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</si>
  <si>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</si>
  <si>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</si>
  <si>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</si>
  <si>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</si>
  <si>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</si>
  <si>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</si>
  <si>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</si>
  <si>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</si>
  <si>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</si>
  <si>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</si>
  <si>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</si>
  <si>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</si>
  <si>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</si>
  <si>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</si>
  <si>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</si>
  <si>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</si>
  <si>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</si>
  <si>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</si>
  <si>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</si>
  <si>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</si>
  <si>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</si>
  <si>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</si>
  <si>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</si>
  <si>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</si>
  <si>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</si>
  <si>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</si>
  <si>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</si>
  <si>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</si>
  <si>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</si>
  <si>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</si>
  <si>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</si>
  <si>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</si>
  <si>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</si>
  <si>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</si>
  <si>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</si>
  <si>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</si>
  <si>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</si>
  <si>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</si>
  <si>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</si>
  <si>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</si>
  <si>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</si>
  <si>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</si>
  <si>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</si>
  <si>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</si>
  <si>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</si>
  <si>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</si>
  <si>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</si>
  <si>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KAMP</t>
    <phoneticPr fontId="3" type="noConversion"/>
  </si>
  <si>
    <t>KSP</t>
    <phoneticPr fontId="3" type="noConversion"/>
  </si>
  <si>
    <t>두원재</t>
    <phoneticPr fontId="3" type="noConversion"/>
  </si>
  <si>
    <t>T_049871</t>
    <phoneticPr fontId="3" type="noConversion"/>
  </si>
  <si>
    <t>E_049793</t>
    <phoneticPr fontId="3" type="noConversion"/>
  </si>
  <si>
    <t>F_049794-049801</t>
    <phoneticPr fontId="3" type="noConversion"/>
  </si>
  <si>
    <t>E_049793 미러커버 닫고 관측</t>
    <phoneticPr fontId="3" type="noConversion"/>
  </si>
  <si>
    <t>HA limit으로 BLG #314/317-320/322/324-327/330 스킵 함</t>
    <phoneticPr fontId="3" type="noConversion"/>
  </si>
  <si>
    <t>C_049880-049883</t>
    <phoneticPr fontId="3" type="noConversion"/>
  </si>
  <si>
    <t>L_049890-049891</t>
    <phoneticPr fontId="3" type="noConversion"/>
  </si>
  <si>
    <t>F_049794-049801 flat 찍으면서 초점이 도넛형태로 나타나는것으로 확인 / 초점이 안맞아서 KMTNet Control 재실행 후 정상화됨</t>
    <phoneticPr fontId="3" type="noConversion"/>
  </si>
  <si>
    <t>M_049977</t>
    <phoneticPr fontId="3" type="noConversion"/>
  </si>
  <si>
    <t>[15:40-16:00] ICS 크래시로 관측이 멈춰 ICK/ICS/ICGui 시각동기화 해준후에도 스크립트가 진행되지 않음 / 2번반복해도 정상화되지 않아 ICS 종류 후</t>
    <phoneticPr fontId="3" type="noConversion"/>
  </si>
  <si>
    <t>재실행 한뒤 정상화됨</t>
    <phoneticPr fontId="3" type="noConversion"/>
  </si>
  <si>
    <t>L_049911</t>
    <phoneticPr fontId="3" type="noConversion"/>
  </si>
  <si>
    <t>SSE</t>
    <phoneticPr fontId="3" type="noConversion"/>
  </si>
  <si>
    <t>WNW</t>
    <phoneticPr fontId="3" type="noConversion"/>
  </si>
  <si>
    <t>NW</t>
    <phoneticPr fontId="3" type="noConversion"/>
  </si>
  <si>
    <t>월령 40%이상으로 방풍막 연결, 1번 2회</t>
    <phoneticPr fontId="3" type="noConversion"/>
  </si>
  <si>
    <t>DS9(영상 확인) 1회꺼짐</t>
    <phoneticPr fontId="3" type="noConversion"/>
  </si>
  <si>
    <t>14s/21k</t>
    <phoneticPr fontId="3" type="noConversion"/>
  </si>
  <si>
    <t>15s/20k 25s/21k 35s/21k</t>
    <phoneticPr fontId="3" type="noConversion"/>
  </si>
  <si>
    <t>40s/20k 33s/26k</t>
    <phoneticPr fontId="3" type="noConversion"/>
  </si>
  <si>
    <t>15s/27k 8s/21k</t>
    <phoneticPr fontId="3" type="noConversion"/>
  </si>
  <si>
    <t>T_049871 HA limit으로 망원경이 멈추면서 별이 흐름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</si>
</sst>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43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45934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100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0.39583333333333331</v>
      </c>
      <c r="D9" s="8">
        <v>0.7</v>
      </c>
      <c r="E9" s="8">
        <v>15.8</v>
      </c>
      <c r="F9" s="8">
        <v>34.299999999999997</v>
      </c>
      <c r="G9" s="36" t="s">
        <v>198</v>
      </c>
      <c r="H9" s="8">
        <v>1.6</v>
      </c>
      <c r="I9" s="36">
        <v>92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1.1000000000000001</v>
      </c>
      <c r="E10" s="8">
        <v>15.4</v>
      </c>
      <c r="F10" s="8">
        <v>32.9</v>
      </c>
      <c r="G10" s="36" t="s">
        <v>199</v>
      </c>
      <c r="H10" s="8">
        <v>0.6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0.76180555555555551</v>
      </c>
      <c r="D11" s="15">
        <v>0.9</v>
      </c>
      <c r="E11" s="15">
        <v>14.1</v>
      </c>
      <c r="F11" s="15">
        <v>41.3</v>
      </c>
      <c r="G11" s="36" t="s">
        <v>200</v>
      </c>
      <c r="H11" s="15">
        <v>11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24.365972222222222</v>
      </c>
      <c r="D12" s="19">
        <f>AVERAGE(D9:D11)</f>
        <v>0.9</v>
      </c>
      <c r="E12" s="19">
        <f>AVERAGE(E9:E11)</f>
        <v>15.100000000000001</v>
      </c>
      <c r="F12" s="20">
        <f>AVERAGE(F9:F11)</f>
        <v>36.166666666666664</v>
      </c>
      <c r="G12" s="21"/>
      <c r="H12" s="22">
        <f>AVERAGE(H9:H11)</f>
        <v>4.3999999999999995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183</v>
      </c>
      <c r="G16" s="27" t="s">
        <v>184</v>
      </c>
      <c r="H16" s="27" t="s">
        <v>182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0.34236111111111112</v>
      </c>
      <c r="D17" s="28">
        <v>0.34375</v>
      </c>
      <c r="E17" s="28">
        <v>0.37083333333333335</v>
      </c>
      <c r="F17" s="28">
        <v>0.50069444444444444</v>
      </c>
      <c r="G17" s="28">
        <v>0.56527777777777777</v>
      </c>
      <c r="H17" s="28">
        <v>0.76527777777777772</v>
      </c>
      <c r="I17" s="28">
        <v>0.79374999999999996</v>
      </c>
      <c r="J17" s="28"/>
      <c r="K17" s="28"/>
      <c r="L17" s="28"/>
      <c r="M17" s="28"/>
      <c r="N17" s="28"/>
      <c r="O17" s="28"/>
      <c r="P17" s="28">
        <v>0.80625000000000002</v>
      </c>
    </row>
    <row r="18" spans="2:16" ht="14.1" customHeight="1" x14ac:dyDescent="0.35">
      <c r="B18" s="35" t="s">
        <v>42</v>
      </c>
      <c r="C18" s="27">
        <v>49787</v>
      </c>
      <c r="D18" s="27">
        <v>49788</v>
      </c>
      <c r="E18" s="27">
        <v>49801</v>
      </c>
      <c r="F18" s="27">
        <v>49880</v>
      </c>
      <c r="G18" s="27">
        <v>49921</v>
      </c>
      <c r="H18" s="27">
        <v>50040</v>
      </c>
      <c r="I18" s="27">
        <v>50052</v>
      </c>
      <c r="J18" s="27"/>
      <c r="K18" s="27"/>
      <c r="L18" s="27"/>
      <c r="M18" s="27"/>
      <c r="N18" s="27"/>
      <c r="O18" s="27"/>
      <c r="P18" s="114">
        <v>50063</v>
      </c>
    </row>
    <row r="19" spans="2:16" ht="14.1" customHeight="1" thickBot="1" x14ac:dyDescent="0.4">
      <c r="B19" s="13" t="s">
        <v>43</v>
      </c>
      <c r="C19" s="29"/>
      <c r="D19" s="27">
        <v>49800</v>
      </c>
      <c r="E19" s="30">
        <v>49879</v>
      </c>
      <c r="F19" s="30">
        <v>49920</v>
      </c>
      <c r="G19" s="30">
        <v>50039</v>
      </c>
      <c r="H19" s="30">
        <v>50051</v>
      </c>
      <c r="I19" s="30">
        <v>50062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79</v>
      </c>
      <c r="F20" s="33">
        <f>IF(ISNUMBER(F18),F19-F18+1,"")</f>
        <v>41</v>
      </c>
      <c r="G20" s="33">
        <f>IF(ISNUMBER(G18),G19-G18+1,"")</f>
        <v>119</v>
      </c>
      <c r="H20" s="33">
        <f>IF(ISNUMBER(H18),H19-H18+1,"")</f>
        <v>12</v>
      </c>
      <c r="I20" s="33">
        <f t="shared" ref="I20:O20" si="0">IF(ISNUMBER(I18),I19-I18+1,"")</f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>
        <v>0.35555555555555557</v>
      </c>
      <c r="D24" s="102">
        <v>0.35555555555555557</v>
      </c>
      <c r="E24" s="109" t="s">
        <v>177</v>
      </c>
      <c r="F24" s="154" t="s">
        <v>203</v>
      </c>
      <c r="G24" s="154"/>
      <c r="H24" s="154"/>
      <c r="I24" s="154"/>
      <c r="J24" s="102">
        <v>0.79583333333333328</v>
      </c>
      <c r="K24" s="102">
        <v>0.79722222222222228</v>
      </c>
      <c r="L24" s="36" t="s">
        <v>175</v>
      </c>
      <c r="M24" s="154" t="s">
        <v>205</v>
      </c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>
        <v>0.35902777777777778</v>
      </c>
      <c r="D26" s="102">
        <v>0.3611111111111111</v>
      </c>
      <c r="E26" s="109" t="s">
        <v>164</v>
      </c>
      <c r="F26" s="154" t="s">
        <v>204</v>
      </c>
      <c r="G26" s="154"/>
      <c r="H26" s="154"/>
      <c r="I26" s="154"/>
      <c r="J26" s="102">
        <v>0.7993055555555556</v>
      </c>
      <c r="K26" s="102">
        <v>0.80069444444444449</v>
      </c>
      <c r="L26" s="36" t="s">
        <v>176</v>
      </c>
      <c r="M26" s="154" t="s">
        <v>206</v>
      </c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0.10416666666666667</v>
      </c>
      <c r="D30" s="43">
        <v>0.19930555555555557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0.36597222222222225</v>
      </c>
    </row>
    <row r="31" spans="2:16" ht="14.1" customHeight="1" x14ac:dyDescent="0.35">
      <c r="B31" s="37" t="s">
        <v>169</v>
      </c>
      <c r="C31" s="47">
        <v>0.12986111111111112</v>
      </c>
      <c r="D31" s="7">
        <v>0.2</v>
      </c>
      <c r="E31" s="7">
        <v>6.458333333333334E-2</v>
      </c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0.41180555555555559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0.12986111111111112</v>
      </c>
      <c r="D34" s="106">
        <f t="shared" ref="D34:P34" si="1">D31-D32-D33</f>
        <v>0.2</v>
      </c>
      <c r="E34" s="106">
        <f t="shared" si="1"/>
        <v>6.458333333333334E-2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1.7361111111111112E-2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0.41180555555555559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187</v>
      </c>
      <c r="D36" s="145"/>
      <c r="E36" s="144" t="s">
        <v>188</v>
      </c>
      <c r="F36" s="145"/>
      <c r="G36" s="144" t="s">
        <v>186</v>
      </c>
      <c r="H36" s="145"/>
      <c r="I36" s="144" t="s">
        <v>191</v>
      </c>
      <c r="J36" s="145"/>
      <c r="K36" s="144" t="s">
        <v>192</v>
      </c>
      <c r="L36" s="145"/>
      <c r="M36" s="144" t="s">
        <v>197</v>
      </c>
      <c r="N36" s="145"/>
      <c r="O36" s="117" t="s">
        <v>194</v>
      </c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189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193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190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 t="s">
        <v>207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 t="s">
        <v>195</v>
      </c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 t="s">
        <v>196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1257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-160.26</v>
      </c>
      <c r="D72" s="60">
        <v>-163.065</v>
      </c>
      <c r="E72" s="96" t="s">
        <v>118</v>
      </c>
      <c r="F72" s="60">
        <v>21.53</v>
      </c>
      <c r="G72" s="60">
        <v>19.690000000000001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-153.155</v>
      </c>
      <c r="D73" s="60">
        <v>-157.648</v>
      </c>
      <c r="E73" s="98" t="s">
        <v>122</v>
      </c>
      <c r="F73" s="60">
        <v>31.36</v>
      </c>
      <c r="G73" s="60">
        <v>33.1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-204.554</v>
      </c>
      <c r="D74" s="60">
        <v>-206.733</v>
      </c>
      <c r="E74" s="98" t="s">
        <v>127</v>
      </c>
      <c r="F74" s="116">
        <v>0</v>
      </c>
      <c r="G74" s="116">
        <v>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-118.02800000000001</v>
      </c>
      <c r="D75" s="60">
        <v>-127.46299999999999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32.654000000000003</v>
      </c>
      <c r="D76" s="60">
        <v>30.777999999999999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30.524999999999999</v>
      </c>
      <c r="D77" s="60">
        <v>28.699000000000002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25.648</v>
      </c>
      <c r="D78" s="60">
        <v>23.736999999999998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24.117000000000001</v>
      </c>
      <c r="D79" s="60">
        <v>22.189</v>
      </c>
      <c r="E79" s="96" t="s">
        <v>152</v>
      </c>
      <c r="F79" s="60">
        <v>17.7</v>
      </c>
      <c r="G79" s="60">
        <v>14.4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1.34E-5</v>
      </c>
      <c r="D80" s="115">
        <v>1.33E-5</v>
      </c>
      <c r="E80" s="98" t="s">
        <v>157</v>
      </c>
      <c r="F80" s="60">
        <v>37.5</v>
      </c>
      <c r="G80" s="60">
        <v>47.2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201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 t="s">
        <v>202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2025-10-04T19:37:03Z</dcterms:modified>
</cp:coreProperties>
</file>