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8A5C7FEF-54F8-43D9-A0AE-E03F74E46203}" xr6:coauthVersionLast="47" xr6:coauthVersionMax="47" xr10:uidLastSave="{00000000-0000-0000-0000-000000000000}"/>
  <bookViews>
    <workbookView xWindow="25212" yWindow="1316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<sst xmlns="http://schemas.openxmlformats.org/spreadsheetml/2006/main" count="213" uniqueCount="200">
  <si>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</si>
  <si>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</si>
  <si>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</si>
  <si>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</si>
  <si>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</si>
  <si>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</si>
  <si>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</si>
  <si>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</si>
  <si>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</si>
  <si>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</si>
  <si>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</si>
  <si>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</si>
  <si>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</si>
  <si>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</si>
  <si>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</si>
  <si>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</si>
  <si>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</si>
  <si>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</si>
  <si>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</si>
  <si>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</si>
  <si>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</si>
  <si>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</si>
  <si>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</si>
  <si>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</si>
  <si>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</si>
  <si>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</si>
  <si>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</si>
  <si>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</si>
  <si>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</si>
  <si>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</si>
  <si>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</si>
  <si>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</si>
  <si>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</si>
  <si>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</si>
  <si>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</si>
  <si>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</si>
  <si>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</si>
  <si>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</si>
  <si>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</si>
  <si>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</si>
  <si>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</si>
  <si>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</si>
  <si>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</si>
  <si>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</si>
  <si>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</si>
  <si>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</si>
  <si>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</si>
  <si>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</si>
  <si>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</si>
  <si>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</si>
  <si>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</si>
  <si>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</si>
  <si>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</si>
  <si>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</si>
  <si>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</si>
  <si>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</si>
  <si>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</si>
  <si>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</si>
  <si>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</si>
  <si>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</si>
  <si>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</si>
  <si>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</si>
  <si>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</si>
  <si>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</si>
  <si>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</si>
  <si>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</si>
  <si>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</si>
  <si>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</si>
  <si>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</si>
  <si>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</si>
  <si>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</si>
  <si>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</si>
  <si>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</si>
  <si>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</si>
  <si>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</si>
  <si>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</si>
  <si>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</si>
  <si>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</si>
  <si>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</si>
  <si>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</si>
  <si>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</si>
  <si>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</si>
  <si>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</si>
  <si>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</si>
  <si>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</si>
  <si>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</si>
  <si>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</si>
  <si>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</si>
  <si>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</si>
  <si>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</si>
  <si>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</si>
  <si>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</si>
  <si>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</si>
  <si>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</si>
  <si>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</si>
  <si>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</si>
  <si>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</si>
  <si>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</si>
  <si>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</si>
  <si>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</si>
  <si>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</si>
  <si>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</si>
  <si>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</si>
  <si>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</si>
  <si>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</si>
  <si>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</si>
  <si>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</si>
  <si>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</si>
  <si>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</si>
  <si>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</si>
  <si>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</si>
  <si>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</si>
  <si>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</si>
  <si>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</si>
  <si>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</si>
  <si>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</si>
  <si>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</si>
  <si>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</si>
  <si>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</si>
  <si>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</si>
  <si>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</si>
  <si>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</si>
  <si>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</si>
  <si>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</si>
  <si>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</si>
  <si>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</si>
  <si>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</si>
  <si>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</si>
  <si>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</si>
  <si>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</si>
  <si>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</si>
  <si>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</si>
  <si>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</si>
  <si>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</si>
  <si>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</si>
  <si>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</si>
  <si>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</si>
  <si>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</si>
  <si>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</si>
  <si>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</si>
  <si>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</si>
  <si>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</si>
  <si>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</si>
  <si>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</si>
  <si>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</si>
  <si>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</si>
  <si>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</si>
  <si>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</si>
  <si>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</si>
  <si>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</si>
  <si>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</si>
  <si>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</si>
  <si>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</si>
  <si>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</si>
  <si>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</si>
  <si>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</si>
  <si>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</si>
  <si>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</si>
  <si>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</si>
  <si>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</si>
  <si>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</si>
  <si>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</si>
  <si>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</si>
  <si>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</si>
  <si>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</si>
  <si>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</si>
  <si>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</si>
  <si>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</si>
  <si>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</si>
  <si>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</si>
  <si>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</si>
  <si>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</si>
  <si>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</si>
  <si>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</si>
  <si>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</si>
  <si>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</si>
  <si>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</si>
  <si>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</si>
  <si>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</si>
  <si>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</si>
  <si>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</si>
  <si>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</si>
  <si>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</si>
  <si>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KAMP</t>
    <phoneticPr fontId="3" type="noConversion"/>
  </si>
  <si>
    <t>김예은</t>
    <phoneticPr fontId="3" type="noConversion"/>
  </si>
  <si>
    <t>[10:05] dome shutter 프로그램이 검은 화면으로 뜨고 종료 되지 않아 TCS를 kill_all로 종료 함</t>
    <phoneticPr fontId="3" type="noConversion"/>
  </si>
  <si>
    <t>[10:45] 30초간 정전/ 관측 이상 없음</t>
    <phoneticPr fontId="3" type="noConversion"/>
  </si>
  <si>
    <t>M_047942-047943:T</t>
    <phoneticPr fontId="3" type="noConversion"/>
  </si>
  <si>
    <t>강풍으로 인한 방풍막 연결/ [14:25] 방풍막 연결 해제 함</t>
    <phoneticPr fontId="3" type="noConversion"/>
  </si>
  <si>
    <t>[9:30]이후로 1번 5회 발생으로 [10:00] Dome recycle 함/ [14:00] 1번 2회</t>
    <phoneticPr fontId="3" type="noConversion"/>
  </si>
  <si>
    <t>M_047975</t>
    <phoneticPr fontId="3" type="noConversion"/>
  </si>
  <si>
    <t>I_047978</t>
    <phoneticPr fontId="3" type="noConversion"/>
  </si>
  <si>
    <t>I_047978 filter V와 초점 값 누락 됨</t>
    <phoneticPr fontId="3" type="noConversion"/>
  </si>
  <si>
    <t>NNW</t>
    <phoneticPr fontId="3" type="noConversion"/>
  </si>
  <si>
    <t>E</t>
    <phoneticPr fontId="3" type="noConversion"/>
  </si>
  <si>
    <t>WNW</t>
    <phoneticPr fontId="3" type="noConversion"/>
  </si>
  <si>
    <t>DIR-KSP</t>
    <phoneticPr fontId="3" type="noConversion"/>
  </si>
  <si>
    <t>옅은 구름의 영향으로 오후/오전 플랫 건너 뜀</t>
    <phoneticPr fontId="3" type="noConversion"/>
  </si>
  <si>
    <t>[18:25-18:55] IC Gui crash로 그래프 기록 없음</t>
    <phoneticPr fontId="3" type="noConversion"/>
  </si>
  <si>
    <t>DS9(영상확인) 3회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</si>
</sst>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45926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0.39166666666666666</v>
      </c>
      <c r="D9" s="8">
        <v>1.2</v>
      </c>
      <c r="E9" s="8">
        <v>16</v>
      </c>
      <c r="F9" s="8">
        <v>30</v>
      </c>
      <c r="G9" s="36" t="s">
        <v>193</v>
      </c>
      <c r="H9" s="8">
        <v>6.9</v>
      </c>
      <c r="I9" s="36">
        <v>17.600000000000001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1.5</v>
      </c>
      <c r="E10" s="8">
        <v>15.4</v>
      </c>
      <c r="F10" s="8">
        <v>27.9</v>
      </c>
      <c r="G10" s="36" t="s">
        <v>194</v>
      </c>
      <c r="H10" s="8">
        <v>17.5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0.76944444444444449</v>
      </c>
      <c r="D11" s="15">
        <v>1</v>
      </c>
      <c r="E11" s="15">
        <v>14.4</v>
      </c>
      <c r="F11" s="15">
        <v>29.7</v>
      </c>
      <c r="G11" s="36" t="s">
        <v>195</v>
      </c>
      <c r="H11" s="15">
        <v>2.5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24.37777777777778</v>
      </c>
      <c r="D12" s="19">
        <f>AVERAGE(D9:D11)</f>
        <v>1.2333333333333334</v>
      </c>
      <c r="E12" s="19">
        <f>AVERAGE(E9:E11)</f>
        <v>15.266666666666666</v>
      </c>
      <c r="F12" s="20">
        <f>AVERAGE(F9:F11)</f>
        <v>29.2</v>
      </c>
      <c r="G12" s="21"/>
      <c r="H12" s="22">
        <f>AVERAGE(H9:H11)</f>
        <v>8.9666666666666668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196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0.33750000000000002</v>
      </c>
      <c r="D17" s="28">
        <v>0.33888888888888891</v>
      </c>
      <c r="E17" s="28">
        <v>0.36527777777777776</v>
      </c>
      <c r="F17" s="28">
        <v>0.52083333333333337</v>
      </c>
      <c r="G17" s="28">
        <v>0.58472222222222225</v>
      </c>
      <c r="H17" s="28">
        <v>0.77152777777777781</v>
      </c>
      <c r="I17" s="28">
        <v>0.79791666666666672</v>
      </c>
      <c r="J17" s="28"/>
      <c r="K17" s="28"/>
      <c r="L17" s="28"/>
      <c r="M17" s="28"/>
      <c r="N17" s="28"/>
      <c r="O17" s="28"/>
      <c r="P17" s="28">
        <v>0.80138888888888893</v>
      </c>
    </row>
    <row r="18" spans="2:16" ht="14.1" customHeight="1" x14ac:dyDescent="0.35">
      <c r="B18" s="35" t="s">
        <v>42</v>
      </c>
      <c r="C18" s="27">
        <v>47779</v>
      </c>
      <c r="D18" s="27">
        <v>47780</v>
      </c>
      <c r="E18" s="27">
        <v>47788</v>
      </c>
      <c r="F18" s="27">
        <v>47886</v>
      </c>
      <c r="G18" s="27">
        <v>47928</v>
      </c>
      <c r="H18" s="27">
        <v>48040</v>
      </c>
      <c r="I18" s="27">
        <v>48054</v>
      </c>
      <c r="J18" s="27"/>
      <c r="K18" s="27"/>
      <c r="L18" s="27"/>
      <c r="M18" s="27"/>
      <c r="N18" s="27"/>
      <c r="O18" s="27"/>
      <c r="P18" s="114">
        <v>48059</v>
      </c>
    </row>
    <row r="19" spans="2:16" ht="14.1" customHeight="1" thickBot="1" x14ac:dyDescent="0.4">
      <c r="B19" s="13" t="s">
        <v>43</v>
      </c>
      <c r="C19" s="29"/>
      <c r="D19" s="27">
        <v>47784</v>
      </c>
      <c r="E19" s="30">
        <v>47885</v>
      </c>
      <c r="F19" s="30">
        <v>47927</v>
      </c>
      <c r="G19" s="30">
        <v>48039</v>
      </c>
      <c r="H19" s="30">
        <v>48053</v>
      </c>
      <c r="I19" s="30">
        <v>48058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98</v>
      </c>
      <c r="F20" s="33">
        <f>IF(ISNUMBER(F18),F19-F18+1,"")</f>
        <v>42</v>
      </c>
      <c r="G20" s="33">
        <f>IF(ISNUMBER(G18),G19-G18+1,"")</f>
        <v>112</v>
      </c>
      <c r="H20" s="33">
        <f>IF(ISNUMBER(H18),H19-H18+1,"")</f>
        <v>14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0.13055555555555556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0.18541666666666667</v>
      </c>
      <c r="O30" s="45"/>
      <c r="P30" s="46">
        <f>SUM(C30:J30,L30:N30)</f>
        <v>0.37847222222222221</v>
      </c>
    </row>
    <row r="31" spans="2:16" ht="14.1" customHeight="1" x14ac:dyDescent="0.35">
      <c r="B31" s="37" t="s">
        <v>169</v>
      </c>
      <c r="C31" s="47">
        <v>0.15555555555555556</v>
      </c>
      <c r="D31" s="7">
        <v>0.18680555555555556</v>
      </c>
      <c r="E31" s="7">
        <v>6.3888888888888884E-2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0.42638888888888887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0.15555555555555556</v>
      </c>
      <c r="D34" s="106">
        <f t="shared" ref="D34:P34" si="1">D31-D32-D33</f>
        <v>0.18680555555555556</v>
      </c>
      <c r="E34" s="106">
        <f t="shared" si="1"/>
        <v>6.3888888888888884E-2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2.013888888888889E-2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0.42638888888888887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187</v>
      </c>
      <c r="D36" s="156"/>
      <c r="E36" s="155" t="s">
        <v>190</v>
      </c>
      <c r="F36" s="156"/>
      <c r="G36" s="155" t="s">
        <v>191</v>
      </c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198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740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-161.69999999999999</v>
      </c>
      <c r="D72" s="60">
        <v>-162.69999999999999</v>
      </c>
      <c r="E72" s="96" t="s">
        <v>118</v>
      </c>
      <c r="F72" s="60">
        <v>21.3</v>
      </c>
      <c r="G72" s="60">
        <v>20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-155.69999999999999</v>
      </c>
      <c r="D73" s="60">
        <v>-157.30000000000001</v>
      </c>
      <c r="E73" s="98" t="s">
        <v>122</v>
      </c>
      <c r="F73" s="60">
        <v>29.3</v>
      </c>
      <c r="G73" s="60">
        <v>27.3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</v>
      </c>
      <c r="D74" s="60">
        <v>-212.9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-123.9</v>
      </c>
      <c r="D75" s="60">
        <v>-126.8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32.299999999999997</v>
      </c>
      <c r="D76" s="60">
        <v>31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30.2</v>
      </c>
      <c r="D77" s="60">
        <v>28.9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25.3</v>
      </c>
      <c r="D78" s="60">
        <v>24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23.7</v>
      </c>
      <c r="D79" s="60">
        <v>22.4</v>
      </c>
      <c r="E79" s="96" t="s">
        <v>152</v>
      </c>
      <c r="F79" s="60">
        <v>16.8</v>
      </c>
      <c r="G79" s="60">
        <v>14.8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1.36E-5</v>
      </c>
      <c r="D80" s="115">
        <v>1.33E-5</v>
      </c>
      <c r="E80" s="98" t="s">
        <v>157</v>
      </c>
      <c r="F80" s="60">
        <v>36.299999999999997</v>
      </c>
      <c r="G80" s="60">
        <v>35.6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1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188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189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 t="s">
        <v>186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 t="s">
        <v>199</v>
      </c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2025-09-26T19:23:45Z</dcterms:modified>
</cp:coreProperties>
</file>