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17B3E780-1C59-4813-84CC-D62B94AF008A}" xr6:coauthVersionLast="47" xr6:coauthVersionMax="47" xr10:uidLastSave="{00000000-0000-0000-0000-000000000000}"/>
  <bookViews>
    <workbookView xWindow="25848" yWindow="628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<sst xmlns="http://schemas.openxmlformats.org/spreadsheetml/2006/main" count="217" uniqueCount="202">
  <si>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</si>
  <si>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</si>
  <si>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</si>
  <si>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</si>
  <si>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</si>
  <si>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</si>
  <si>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</si>
  <si>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</si>
  <si>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</si>
  <si>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</si>
  <si>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</si>
  <si>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</si>
  <si>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</si>
  <si>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</si>
  <si>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</si>
  <si>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</si>
  <si>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</si>
  <si>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</si>
  <si>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</si>
  <si>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</si>
  <si>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</si>
  <si>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</si>
  <si>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</si>
  <si>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</si>
  <si>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</si>
  <si>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</si>
  <si>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</si>
  <si>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</si>
  <si>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</si>
  <si>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</si>
  <si>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</si>
  <si>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</si>
  <si>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</si>
  <si>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</si>
  <si>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</si>
  <si>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</si>
  <si>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</si>
  <si>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</si>
  <si>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</si>
  <si>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</si>
  <si>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</si>
  <si>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</si>
  <si>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</si>
  <si>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</si>
  <si>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</si>
  <si>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</si>
  <si>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</si>
  <si>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</si>
  <si>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</si>
  <si>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</si>
  <si>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</si>
  <si>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</si>
  <si>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</si>
  <si>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</si>
  <si>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</si>
  <si>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</si>
  <si>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</si>
  <si>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</si>
  <si>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</si>
  <si>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</si>
  <si>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</si>
  <si>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</si>
  <si>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</si>
  <si>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</si>
  <si>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</si>
  <si>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</si>
  <si>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</si>
  <si>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</si>
  <si>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</si>
  <si>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</si>
  <si>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</si>
  <si>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</si>
  <si>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</si>
  <si>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</si>
  <si>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</si>
  <si>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</si>
  <si>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</si>
  <si>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</si>
  <si>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</si>
  <si>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</si>
  <si>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</si>
  <si>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</si>
  <si>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</si>
  <si>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</si>
  <si>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</si>
  <si>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</si>
  <si>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</si>
  <si>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</si>
  <si>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</si>
  <si>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</si>
  <si>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</si>
  <si>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</si>
  <si>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</si>
  <si>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</si>
  <si>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</si>
  <si>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</si>
  <si>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</si>
  <si>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</si>
  <si>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</si>
  <si>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</si>
  <si>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</si>
  <si>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</si>
  <si>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</si>
  <si>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</si>
  <si>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</si>
  <si>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</si>
  <si>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</si>
  <si>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</si>
  <si>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</si>
  <si>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</si>
  <si>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</si>
  <si>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</si>
  <si>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</si>
  <si>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</si>
  <si>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</si>
  <si>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</si>
  <si>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</si>
  <si>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</si>
  <si>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</si>
  <si>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</si>
  <si>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</si>
  <si>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</si>
  <si>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</si>
  <si>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</si>
  <si>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</si>
  <si>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</si>
  <si>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</si>
  <si>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</si>
  <si>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</si>
  <si>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</si>
  <si>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</si>
  <si>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</si>
  <si>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</si>
  <si>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</si>
  <si>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</si>
  <si>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</si>
  <si>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</si>
  <si>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</si>
  <si>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</si>
  <si>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</si>
  <si>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</si>
  <si>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</si>
  <si>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</si>
  <si>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</si>
  <si>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</si>
  <si>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</si>
  <si>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</si>
  <si>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</si>
  <si>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</si>
  <si>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</si>
  <si>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</si>
  <si>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</si>
  <si>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</si>
  <si>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</si>
  <si>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</si>
  <si>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</si>
  <si>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</si>
  <si>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</si>
  <si>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</si>
  <si>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</si>
  <si>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</si>
  <si>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</si>
  <si>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</si>
  <si>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</si>
  <si>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</si>
  <si>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</si>
  <si>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</si>
  <si>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</si>
  <si>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</si>
  <si>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</si>
  <si>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</si>
  <si>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</si>
  <si>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</si>
  <si>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</si>
  <si>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</si>
  <si>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</si>
  <si>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</si>
  <si>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</si>
  <si>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</si>
  <si>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</si>
  <si>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</si>
  <si>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</si>
  <si>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</si>
  <si>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이하로 방풍막 연결 해제</t>
    <phoneticPr fontId="3" type="noConversion"/>
  </si>
  <si>
    <t>TMT</t>
    <phoneticPr fontId="3" type="noConversion"/>
  </si>
  <si>
    <t>F_045639</t>
    <phoneticPr fontId="3" type="noConversion"/>
  </si>
  <si>
    <t>I_045735</t>
    <phoneticPr fontId="3" type="noConversion"/>
  </si>
  <si>
    <t>ENG-KSP</t>
    <phoneticPr fontId="3" type="noConversion"/>
  </si>
  <si>
    <t>M_045628:M/T/N</t>
    <phoneticPr fontId="3" type="noConversion"/>
  </si>
  <si>
    <t>E_045639</t>
    <phoneticPr fontId="3" type="noConversion"/>
  </si>
  <si>
    <t>SE</t>
    <phoneticPr fontId="3" type="noConversion"/>
  </si>
  <si>
    <t>E</t>
    <phoneticPr fontId="3" type="noConversion"/>
  </si>
  <si>
    <t>NNW</t>
    <phoneticPr fontId="3" type="noConversion"/>
  </si>
  <si>
    <t>I_045735 RA/DEC/alt 값이 빠져있음</t>
    <phoneticPr fontId="3" type="noConversion"/>
  </si>
  <si>
    <t>E_045639 여명으로 인한 과다 노출발생</t>
    <phoneticPr fontId="3" type="noConversion"/>
  </si>
  <si>
    <t>HA limit으로 BLG #118-119/123/314-315/317-320/322/324/326-330 스킵 함</t>
    <phoneticPr fontId="3" type="noConversion"/>
  </si>
  <si>
    <t>F_045639 Filter Shutter의 오류인지 도넛형태로 나옴</t>
    <phoneticPr fontId="3" type="noConversion"/>
  </si>
  <si>
    <t>DS9(영상 확인) 2회꺼짐</t>
    <phoneticPr fontId="3" type="noConversion"/>
  </si>
  <si>
    <t>-</t>
    <phoneticPr fontId="3" type="noConversion"/>
  </si>
  <si>
    <t>18s/28k 22s/24k 29s/21k</t>
    <phoneticPr fontId="3" type="noConversion"/>
  </si>
  <si>
    <t>52s/29k 30s/24k 20s/23k 14s/23k</t>
    <phoneticPr fontId="3" type="noConversion"/>
  </si>
  <si>
    <t>33s/25k 21s/26k 12s/23k 9s/26k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</si>
</sst>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45918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0.38750000000000001</v>
      </c>
      <c r="D9" s="8">
        <v>0.9</v>
      </c>
      <c r="E9" s="8">
        <v>14.4</v>
      </c>
      <c r="F9" s="8">
        <v>26.4</v>
      </c>
      <c r="G9" s="36" t="s">
        <v>192</v>
      </c>
      <c r="H9" s="8">
        <v>1.7</v>
      </c>
      <c r="I9" s="36">
        <v>16.5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</v>
      </c>
      <c r="E10" s="8">
        <v>14.2</v>
      </c>
      <c r="F10" s="8">
        <v>17.3</v>
      </c>
      <c r="G10" s="36" t="s">
        <v>191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0.77708333333333335</v>
      </c>
      <c r="D11" s="15">
        <v>1.7</v>
      </c>
      <c r="E11" s="15">
        <v>13.2</v>
      </c>
      <c r="F11" s="15">
        <v>32.4</v>
      </c>
      <c r="G11" s="36" t="s">
        <v>190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24.389583333333334</v>
      </c>
      <c r="D12" s="19">
        <f>AVERAGE(D9:D11)</f>
        <v>1.5333333333333332</v>
      </c>
      <c r="E12" s="19">
        <f>AVERAGE(E9:E11)</f>
        <v>13.933333333333332</v>
      </c>
      <c r="F12" s="20">
        <f>AVERAGE(F9:F11)</f>
        <v>25.366666666666664</v>
      </c>
      <c r="G12" s="21"/>
      <c r="H12" s="22">
        <f>AVERAGE(H9:H11)</f>
        <v>1.2333333333333334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187</v>
      </c>
      <c r="G16" s="27" t="s">
        <v>184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0.34444444444444444</v>
      </c>
      <c r="D17" s="28">
        <v>0.34583333333333333</v>
      </c>
      <c r="E17" s="28">
        <v>0.35625000000000001</v>
      </c>
      <c r="F17" s="28">
        <v>0.5444444444444444</v>
      </c>
      <c r="G17" s="28">
        <v>0.78055555555555556</v>
      </c>
      <c r="H17" s="28">
        <v>0.80694444444444446</v>
      </c>
      <c r="I17" s="28"/>
      <c r="J17" s="28"/>
      <c r="K17" s="28"/>
      <c r="L17" s="28"/>
      <c r="M17" s="28"/>
      <c r="N17" s="28"/>
      <c r="O17" s="28"/>
      <c r="P17" s="28">
        <v>0.8208333333333333</v>
      </c>
    </row>
    <row r="18" spans="2:16" ht="14.1" customHeight="1" x14ac:dyDescent="0.35">
      <c r="B18" s="35" t="s">
        <v>42</v>
      </c>
      <c r="C18" s="27">
        <v>45629</v>
      </c>
      <c r="D18" s="27">
        <v>45630</v>
      </c>
      <c r="E18" s="27">
        <v>45639</v>
      </c>
      <c r="F18" s="27">
        <v>45760</v>
      </c>
      <c r="G18" s="27">
        <v>45915</v>
      </c>
      <c r="H18" s="27">
        <v>45929</v>
      </c>
      <c r="I18" s="27"/>
      <c r="J18" s="27"/>
      <c r="K18" s="27"/>
      <c r="L18" s="27"/>
      <c r="M18" s="27"/>
      <c r="N18" s="27"/>
      <c r="O18" s="27"/>
      <c r="P18" s="114">
        <v>45942</v>
      </c>
    </row>
    <row r="19" spans="2:16" ht="14.1" customHeight="1" thickBot="1" x14ac:dyDescent="0.4">
      <c r="B19" s="13" t="s">
        <v>43</v>
      </c>
      <c r="C19" s="29"/>
      <c r="D19" s="27">
        <v>45638</v>
      </c>
      <c r="E19" s="30">
        <v>45759</v>
      </c>
      <c r="F19" s="30">
        <v>45914</v>
      </c>
      <c r="G19" s="30">
        <v>45928</v>
      </c>
      <c r="H19" s="30">
        <v>45941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121</v>
      </c>
      <c r="F20" s="33">
        <f>IF(ISNUMBER(F18),F19-F18+1,"")</f>
        <v>155</v>
      </c>
      <c r="G20" s="33">
        <f>IF(ISNUMBER(G18),G19-G18+1,"")</f>
        <v>14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 t="s">
        <v>198</v>
      </c>
      <c r="D23" s="112" t="s">
        <v>198</v>
      </c>
      <c r="E23" s="36" t="s">
        <v>48</v>
      </c>
      <c r="F23" s="154" t="s">
        <v>198</v>
      </c>
      <c r="G23" s="154"/>
      <c r="H23" s="154"/>
      <c r="I23" s="154"/>
      <c r="J23" s="102">
        <v>0.80694444444444446</v>
      </c>
      <c r="K23" s="102">
        <v>0.81111111111111112</v>
      </c>
      <c r="L23" s="112" t="s">
        <v>164</v>
      </c>
      <c r="M23" s="154" t="s">
        <v>200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0.7680555555555556</v>
      </c>
      <c r="D25" s="112">
        <v>0.77013888888888893</v>
      </c>
      <c r="E25" s="109" t="s">
        <v>170</v>
      </c>
      <c r="F25" s="154" t="s">
        <v>199</v>
      </c>
      <c r="G25" s="154"/>
      <c r="H25" s="154"/>
      <c r="I25" s="154"/>
      <c r="J25" s="102">
        <v>0.81180555555555556</v>
      </c>
      <c r="K25" s="102">
        <v>0.81527777777777777</v>
      </c>
      <c r="L25" s="36" t="s">
        <v>49</v>
      </c>
      <c r="M25" s="154" t="s">
        <v>201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0.15555555555555556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0.23402777777777778</v>
      </c>
      <c r="P30" s="46">
        <f>SUM(C30:J30,L30:N30)</f>
        <v>0.15555555555555556</v>
      </c>
    </row>
    <row r="31" spans="2:16" ht="14.1" customHeight="1" x14ac:dyDescent="0.35">
      <c r="B31" s="37" t="s">
        <v>169</v>
      </c>
      <c r="C31" s="47">
        <v>0.18819444444444444</v>
      </c>
      <c r="D31" s="7">
        <v>0.2361111111111111</v>
      </c>
      <c r="E31" s="7"/>
      <c r="F31" s="7"/>
      <c r="G31" s="7"/>
      <c r="H31" s="7"/>
      <c r="I31" s="7"/>
      <c r="J31" s="7"/>
      <c r="K31" s="7">
        <v>2.361111111111111E-2</v>
      </c>
      <c r="L31" s="7"/>
      <c r="M31" s="7"/>
      <c r="N31" s="7"/>
      <c r="O31" s="48"/>
      <c r="P31" s="46">
        <f>SUM(C31:N31)</f>
        <v>0.44791666666666663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0.18819444444444444</v>
      </c>
      <c r="D34" s="106">
        <f t="shared" ref="D34:P34" si="1">D31-D32-D33</f>
        <v>0.2361111111111111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2.361111111111111E-2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0.44791666666666663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 t="s">
        <v>189</v>
      </c>
      <c r="F36" s="145"/>
      <c r="G36" s="144" t="s">
        <v>185</v>
      </c>
      <c r="H36" s="145"/>
      <c r="I36" s="144" t="s">
        <v>186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196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193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285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-161.81</v>
      </c>
      <c r="D72" s="60">
        <v>-163.41399999999999</v>
      </c>
      <c r="E72" s="96" t="s">
        <v>118</v>
      </c>
      <c r="F72" s="60">
        <v>21.08</v>
      </c>
      <c r="G72" s="60">
        <v>19.61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-155.559</v>
      </c>
      <c r="D73" s="60">
        <v>-158.387</v>
      </c>
      <c r="E73" s="98" t="s">
        <v>122</v>
      </c>
      <c r="F73" s="60">
        <v>30.55</v>
      </c>
      <c r="G73" s="60">
        <v>29.05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-205.554</v>
      </c>
      <c r="D74" s="60">
        <v>-203.51300000000001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-124.08199999999999</v>
      </c>
      <c r="D75" s="60">
        <v>-128.72200000000001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32.0777</v>
      </c>
      <c r="D76" s="60">
        <v>30.414000000000001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30.045000000000002</v>
      </c>
      <c r="D77" s="60">
        <v>28.346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25.117999999999999</v>
      </c>
      <c r="D78" s="60">
        <v>23.404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23.526</v>
      </c>
      <c r="D79" s="60">
        <v>21.887</v>
      </c>
      <c r="E79" s="96" t="s">
        <v>152</v>
      </c>
      <c r="F79" s="60">
        <v>16.600000000000001</v>
      </c>
      <c r="G79" s="60">
        <v>13.1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1.2500000000000001E-5</v>
      </c>
      <c r="D80" s="115">
        <v>1.24E-5</v>
      </c>
      <c r="E80" s="98" t="s">
        <v>157</v>
      </c>
      <c r="F80" s="60">
        <v>40.5</v>
      </c>
      <c r="G80" s="60">
        <v>42.6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197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2025-09-18T20:06:47Z</dcterms:modified>
</cp:coreProperties>
</file>