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957E9334-416E-4E03-8AE3-26B0C5697F17}" xr6:coauthVersionLast="47" xr6:coauthVersionMax="47" xr10:uidLastSave="{00000000-0000-0000-0000-000000000000}"/>
  <bookViews>
    <workbookView xWindow="24288" yWindow="1350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<sst xmlns="http://schemas.openxmlformats.org/spreadsheetml/2006/main" count="223" uniqueCount="210">
  <si>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</si>
  <si>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</si>
  <si>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</si>
  <si>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</si>
  <si>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</si>
  <si>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</si>
  <si>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</si>
  <si>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</si>
  <si>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</si>
  <si>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</si>
  <si>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</si>
  <si>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</si>
  <si>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</si>
  <si>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</si>
  <si>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</si>
  <si>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</si>
  <si>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</si>
  <si>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</si>
  <si>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</si>
  <si>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</si>
  <si>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</si>
  <si>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</si>
  <si>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</si>
  <si>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</si>
  <si>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</si>
  <si>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</si>
  <si>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</si>
  <si>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</si>
  <si>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</si>
  <si>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</si>
  <si>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</si>
  <si>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</si>
  <si>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</si>
  <si>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</si>
  <si>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</si>
  <si>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</si>
  <si>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</si>
  <si>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</si>
  <si>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</si>
  <si>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</si>
  <si>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</si>
  <si>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</si>
  <si>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</si>
  <si>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</si>
  <si>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</si>
  <si>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</si>
  <si>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</si>
  <si>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</si>
  <si>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</si>
  <si>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</si>
  <si>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</si>
  <si>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</si>
  <si>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</si>
  <si>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</si>
  <si>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</si>
  <si>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</si>
  <si>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</si>
  <si>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</si>
  <si>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</si>
  <si>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</si>
  <si>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</si>
  <si>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</si>
  <si>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</si>
  <si>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</si>
  <si>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</si>
  <si>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</si>
  <si>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</si>
  <si>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</si>
  <si>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</si>
  <si>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</si>
  <si>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</si>
  <si>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</si>
  <si>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</si>
  <si>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</si>
  <si>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</si>
  <si>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</si>
  <si>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</si>
  <si>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</si>
  <si>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</si>
  <si>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</si>
  <si>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</si>
  <si>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</si>
  <si>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</si>
  <si>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</si>
  <si>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</si>
  <si>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</si>
  <si>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</si>
  <si>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</si>
  <si>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</si>
  <si>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</si>
  <si>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</si>
  <si>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</si>
  <si>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</si>
  <si>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</si>
  <si>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</si>
  <si>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</si>
  <si>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</si>
  <si>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</si>
  <si>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</si>
  <si>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</si>
  <si>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</si>
  <si>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</si>
  <si>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</si>
  <si>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</si>
  <si>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</si>
  <si>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</si>
  <si>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</si>
  <si>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</si>
  <si>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</si>
  <si>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</si>
  <si>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</si>
  <si>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</si>
  <si>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</si>
  <si>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</si>
  <si>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</si>
  <si>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</si>
  <si>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</si>
  <si>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</si>
  <si>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</si>
  <si>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</si>
  <si>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</si>
  <si>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</si>
  <si>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</si>
  <si>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</si>
  <si>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</si>
  <si>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</si>
  <si>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</si>
  <si>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</si>
  <si>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</si>
  <si>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</si>
  <si>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</si>
  <si>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</si>
  <si>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</si>
  <si>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</si>
  <si>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</si>
  <si>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</si>
  <si>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</si>
  <si>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</si>
  <si>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</si>
  <si>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</si>
  <si>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</si>
  <si>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</si>
  <si>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</si>
  <si>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</si>
  <si>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</si>
  <si>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</si>
  <si>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</si>
  <si>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</si>
  <si>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</si>
  <si>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</si>
  <si>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</si>
  <si>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</si>
  <si>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</si>
  <si>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</si>
  <si>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</si>
  <si>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</si>
  <si>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</si>
  <si>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</si>
  <si>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</si>
  <si>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</si>
  <si>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</si>
  <si>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</si>
  <si>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</si>
  <si>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</si>
  <si>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</si>
  <si>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</si>
  <si>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</si>
  <si>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</si>
  <si>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</si>
  <si>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</si>
  <si>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</si>
  <si>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</si>
  <si>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</si>
  <si>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</si>
  <si>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</si>
  <si>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</si>
  <si>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</si>
  <si>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</si>
  <si>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</si>
  <si>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</si>
  <si>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</si>
  <si>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</si>
  <si>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</si>
  <si>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KSP</t>
    <phoneticPr fontId="3" type="noConversion"/>
  </si>
  <si>
    <t>DS9(영상 확인) 3회꺼짐</t>
    <phoneticPr fontId="3" type="noConversion"/>
  </si>
  <si>
    <t>T_043696</t>
    <phoneticPr fontId="3" type="noConversion"/>
  </si>
  <si>
    <t>HA limit으로 BLG #314-315/317-320/322/324/326-328 스킵 함</t>
    <phoneticPr fontId="3" type="noConversion"/>
  </si>
  <si>
    <t>I_043594</t>
    <phoneticPr fontId="3" type="noConversion"/>
  </si>
  <si>
    <t>KAMP</t>
    <phoneticPr fontId="3" type="noConversion"/>
  </si>
  <si>
    <t>M_043726-043727:N</t>
    <phoneticPr fontId="3" type="noConversion"/>
  </si>
  <si>
    <t>C_043631-043646</t>
    <phoneticPr fontId="3" type="noConversion"/>
  </si>
  <si>
    <t>[10:30] 짙은 구름으로 관측 중단 / [10:50] 관측 재개</t>
    <phoneticPr fontId="3" type="noConversion"/>
  </si>
  <si>
    <t>T_043696 HA limit으로 망원경이 멈추면서 별이 흐름</t>
    <phoneticPr fontId="3" type="noConversion"/>
  </si>
  <si>
    <t>I_043594 filter I와 초점 값 누락 됨</t>
    <phoneticPr fontId="3" type="noConversion"/>
  </si>
  <si>
    <t>C_043705-043709</t>
    <phoneticPr fontId="3" type="noConversion"/>
  </si>
  <si>
    <t>D_043754</t>
    <phoneticPr fontId="3" type="noConversion"/>
  </si>
  <si>
    <t>E_043729</t>
    <phoneticPr fontId="3" type="noConversion"/>
  </si>
  <si>
    <t>월령 40% 이상으로 방풍막 연결 1번 10회, 2번 2회, 3번 1회</t>
    <phoneticPr fontId="3" type="noConversion"/>
  </si>
  <si>
    <t>[13:50] 짙은 구름과 높은 습도록 관측 중단 / [16:20] 관측 재개</t>
    <phoneticPr fontId="3" type="noConversion"/>
  </si>
  <si>
    <t>[08:00] 짙은 구름과 높은 습도로 관측 중단 / [08:50] 관측 재개 / 오후 flat 건너뜀</t>
    <phoneticPr fontId="3" type="noConversion"/>
  </si>
  <si>
    <t>D_043754 돔위치가 맞지 않아 돔에 가려짐 / 2번 실행 후 정상화됨</t>
    <phoneticPr fontId="3" type="noConversion"/>
  </si>
  <si>
    <t>SE</t>
    <phoneticPr fontId="3" type="noConversion"/>
  </si>
  <si>
    <t>NE</t>
    <phoneticPr fontId="3" type="noConversion"/>
  </si>
  <si>
    <t>ESE</t>
    <phoneticPr fontId="3" type="noConversion"/>
  </si>
  <si>
    <t>-</t>
    <phoneticPr fontId="3" type="noConversion"/>
  </si>
  <si>
    <t>TMT</t>
    <phoneticPr fontId="3" type="noConversion"/>
  </si>
  <si>
    <t>E_043765</t>
    <phoneticPr fontId="3" type="noConversion"/>
  </si>
  <si>
    <t>E_043729/E_043765 K/M칩 상단에 톤이 나뉜것 처럼 보임(HA -00:21:42/ ALT 58.1/ AZ 169.7)/(HA +01:09:05/ ALT 54.5/ AZ -149.3)</t>
    <phoneticPr fontId="3" type="noConversion"/>
  </si>
  <si>
    <t>52s/23k 42s/29k 30s/30k 15s/21k</t>
    <phoneticPr fontId="3" type="noConversion"/>
  </si>
  <si>
    <t>35s/21k 25s/24k 15s/25k 8s/20k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</si>
</sst>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P19" sqref="P1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73.237179487179489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0.38472222222222224</v>
      </c>
      <c r="D9" s="8">
        <v>3.4</v>
      </c>
      <c r="E9" s="8">
        <v>5.0999999999999996</v>
      </c>
      <c r="F9" s="8">
        <v>85.8</v>
      </c>
      <c r="G9" s="36" t="s">
        <v>201</v>
      </c>
      <c r="H9" s="8">
        <v>3.5</v>
      </c>
      <c r="I9" s="36">
        <v>84.3</v>
      </c>
      <c r="J9" s="9">
        <f>IF(L9, 1, 0) + IF(M9, 2, 0) + IF(N9, 4, 0) + IF(O9, 8, 0) + IF(P9, 16, 0)</f>
        <v>5</v>
      </c>
      <c r="K9" s="10" t="b">
        <v>1</v>
      </c>
      <c r="L9" s="10" t="b">
        <v>1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204</v>
      </c>
      <c r="E10" s="8">
        <v>4.2</v>
      </c>
      <c r="F10" s="8">
        <v>87.9</v>
      </c>
      <c r="G10" s="36" t="s">
        <v>202</v>
      </c>
      <c r="H10" s="8">
        <v>4.2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0.78402777777777777</v>
      </c>
      <c r="D11" s="15">
        <v>1.8</v>
      </c>
      <c r="E11" s="15">
        <v>3.8</v>
      </c>
      <c r="F11" s="15">
        <v>87.2</v>
      </c>
      <c r="G11" s="36" t="s">
        <v>203</v>
      </c>
      <c r="H11" s="15">
        <v>8.1999999999999993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24.399305555555554</v>
      </c>
      <c r="D12" s="19">
        <f>AVERAGE(D9:D11)</f>
        <v>2.6</v>
      </c>
      <c r="E12" s="19">
        <f>AVERAGE(E9:E11)</f>
        <v>4.3666666666666671</v>
      </c>
      <c r="F12" s="20">
        <f>AVERAGE(F9:F11)</f>
        <v>86.966666666666654</v>
      </c>
      <c r="G12" s="21"/>
      <c r="H12" s="22">
        <f>AVERAGE(H9:H11)</f>
        <v>5.3</v>
      </c>
      <c r="I12" s="23"/>
      <c r="J12" s="24">
        <f>AVERAGE(J9:J11)</f>
        <v>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188</v>
      </c>
      <c r="G16" s="27" t="s">
        <v>183</v>
      </c>
      <c r="H16" s="27" t="s">
        <v>205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0.32777777777777778</v>
      </c>
      <c r="D17" s="28">
        <v>0.32916666666666666</v>
      </c>
      <c r="E17" s="28">
        <v>0.37013888888888891</v>
      </c>
      <c r="F17" s="28">
        <v>0.56319444444444444</v>
      </c>
      <c r="G17" s="28">
        <v>0.68263888888888891</v>
      </c>
      <c r="H17" s="28">
        <v>0.78888888888888886</v>
      </c>
      <c r="I17" s="28">
        <v>0.81319444444444444</v>
      </c>
      <c r="J17" s="28"/>
      <c r="K17" s="28"/>
      <c r="L17" s="28"/>
      <c r="M17" s="28"/>
      <c r="N17" s="28"/>
      <c r="O17" s="28"/>
      <c r="P17" s="28">
        <v>0.82708333333333328</v>
      </c>
    </row>
    <row r="18" spans="2:16" ht="14.1" customHeight="1" x14ac:dyDescent="0.35">
      <c r="B18" s="35" t="s">
        <v>42</v>
      </c>
      <c r="C18" s="27">
        <v>43582</v>
      </c>
      <c r="D18" s="27">
        <v>43583</v>
      </c>
      <c r="E18" s="27">
        <v>43588</v>
      </c>
      <c r="F18" s="27">
        <v>43701</v>
      </c>
      <c r="G18" s="27">
        <v>43710</v>
      </c>
      <c r="H18" s="27">
        <v>43775</v>
      </c>
      <c r="I18" s="27">
        <v>43787</v>
      </c>
      <c r="J18" s="27"/>
      <c r="K18" s="27"/>
      <c r="L18" s="27"/>
      <c r="M18" s="27"/>
      <c r="N18" s="27"/>
      <c r="O18" s="27"/>
      <c r="P18" s="114">
        <v>43800</v>
      </c>
    </row>
    <row r="19" spans="2:16" ht="14.1" customHeight="1" thickBot="1" x14ac:dyDescent="0.4">
      <c r="B19" s="13" t="s">
        <v>43</v>
      </c>
      <c r="C19" s="29"/>
      <c r="D19" s="27">
        <v>43587</v>
      </c>
      <c r="E19" s="30">
        <v>43700</v>
      </c>
      <c r="F19" s="30">
        <v>43709</v>
      </c>
      <c r="G19" s="30">
        <v>43774</v>
      </c>
      <c r="H19" s="30">
        <v>43786</v>
      </c>
      <c r="I19" s="30">
        <v>43799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113</v>
      </c>
      <c r="F20" s="33">
        <f>IF(ISNUMBER(F18),F19-F18+1,"")</f>
        <v>9</v>
      </c>
      <c r="G20" s="33">
        <f>IF(ISNUMBER(G18),G19-G18+1,"")</f>
        <v>65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>
        <v>0.81319444444444444</v>
      </c>
      <c r="K23" s="102">
        <v>0.81736111111111109</v>
      </c>
      <c r="L23" s="112" t="s">
        <v>164</v>
      </c>
      <c r="M23" s="165" t="s">
        <v>208</v>
      </c>
      <c r="N23" s="165"/>
      <c r="O23" s="165"/>
      <c r="P23" s="165"/>
    </row>
    <row r="24" spans="2:16" ht="13.5" customHeight="1" x14ac:dyDescent="0.35">
      <c r="B24" s="166"/>
      <c r="C24" s="102"/>
      <c r="D24" s="102"/>
      <c r="E24" s="109" t="s">
        <v>177</v>
      </c>
      <c r="F24" s="165"/>
      <c r="G24" s="165"/>
      <c r="H24" s="165"/>
      <c r="I24" s="165"/>
      <c r="J24" s="102"/>
      <c r="K24" s="102"/>
      <c r="L24" s="36" t="s">
        <v>175</v>
      </c>
      <c r="M24" s="165"/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>
        <v>0.81805555555555554</v>
      </c>
      <c r="K25" s="102">
        <v>0.82152777777777775</v>
      </c>
      <c r="L25" s="36" t="s">
        <v>49</v>
      </c>
      <c r="M25" s="165" t="s">
        <v>209</v>
      </c>
      <c r="N25" s="165"/>
      <c r="O25" s="165"/>
      <c r="P25" s="165"/>
    </row>
    <row r="26" spans="2:16" ht="13.5" customHeight="1" x14ac:dyDescent="0.35">
      <c r="B26" s="166"/>
      <c r="C26" s="102"/>
      <c r="D26" s="102"/>
      <c r="E26" s="109" t="s">
        <v>164</v>
      </c>
      <c r="F26" s="165"/>
      <c r="G26" s="165"/>
      <c r="H26" s="165"/>
      <c r="I26" s="165"/>
      <c r="J26" s="102"/>
      <c r="K26" s="102"/>
      <c r="L26" s="36" t="s">
        <v>176</v>
      </c>
      <c r="M26" s="165"/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0.17777777777777778</v>
      </c>
      <c r="D30" s="43">
        <v>0.15902777777777777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0.39930555555555558</v>
      </c>
    </row>
    <row r="31" spans="2:16" ht="14.1" customHeight="1" x14ac:dyDescent="0.35">
      <c r="B31" s="37" t="s">
        <v>169</v>
      </c>
      <c r="C31" s="47">
        <v>0.19305555555555556</v>
      </c>
      <c r="D31" s="7">
        <v>0.15902777777777777</v>
      </c>
      <c r="E31" s="7">
        <v>6.25E-2</v>
      </c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0.43333333333333329</v>
      </c>
    </row>
    <row r="32" spans="2:16" ht="14.1" customHeight="1" x14ac:dyDescent="0.35">
      <c r="B32" s="37" t="s">
        <v>65</v>
      </c>
      <c r="C32" s="49">
        <v>1.3888888888888888E-2</v>
      </c>
      <c r="D32" s="50">
        <v>5.2777777777777778E-2</v>
      </c>
      <c r="E32" s="50">
        <v>4.9305555555555554E-2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0.11597222222222223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0.17916666666666667</v>
      </c>
      <c r="D34" s="106">
        <f t="shared" ref="D34:P34" si="1">D31-D32-D33</f>
        <v>0.10624999999999998</v>
      </c>
      <c r="E34" s="106">
        <f t="shared" si="1"/>
        <v>1.3194444444444446E-2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0.31736111111111109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187</v>
      </c>
      <c r="D36" s="156"/>
      <c r="E36" s="155" t="s">
        <v>190</v>
      </c>
      <c r="F36" s="156"/>
      <c r="G36" s="155" t="s">
        <v>185</v>
      </c>
      <c r="H36" s="156"/>
      <c r="I36" s="155" t="s">
        <v>194</v>
      </c>
      <c r="J36" s="156"/>
      <c r="K36" s="155" t="s">
        <v>189</v>
      </c>
      <c r="L36" s="156"/>
      <c r="M36" s="155" t="s">
        <v>196</v>
      </c>
      <c r="N36" s="156"/>
      <c r="O36" s="151" t="s">
        <v>195</v>
      </c>
      <c r="P36" s="151"/>
    </row>
    <row r="37" spans="2:16" ht="18" customHeight="1" x14ac:dyDescent="0.35">
      <c r="B37" s="153"/>
      <c r="C37" s="155" t="s">
        <v>206</v>
      </c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191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186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192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198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 t="s">
        <v>207</v>
      </c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 t="s">
        <v>200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1265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-162.25399999999999</v>
      </c>
      <c r="D72" s="60">
        <v>-164.714</v>
      </c>
      <c r="E72" s="96" t="s">
        <v>118</v>
      </c>
      <c r="F72" s="60">
        <v>19.739999999999998</v>
      </c>
      <c r="G72" s="60">
        <v>20.079999999999998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-156.28800000000001</v>
      </c>
      <c r="D73" s="60">
        <v>-160.83000000000001</v>
      </c>
      <c r="E73" s="98" t="s">
        <v>122</v>
      </c>
      <c r="F73" s="60">
        <v>42.3</v>
      </c>
      <c r="G73" s="60">
        <v>37.840000000000003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-199.85599999999999</v>
      </c>
      <c r="D74" s="60">
        <v>-210.94800000000001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-125.68899999999999</v>
      </c>
      <c r="D75" s="60">
        <v>-132.636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30.98</v>
      </c>
      <c r="D76" s="60">
        <v>28.6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28.855</v>
      </c>
      <c r="D77" s="60">
        <v>27.248000000000001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23.846</v>
      </c>
      <c r="D78" s="60">
        <v>22.387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22.21</v>
      </c>
      <c r="D79" s="60">
        <v>20.908999999999999</v>
      </c>
      <c r="E79" s="96" t="s">
        <v>152</v>
      </c>
      <c r="F79" s="60">
        <v>16</v>
      </c>
      <c r="G79" s="60">
        <v>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1.1800000000000001E-5</v>
      </c>
      <c r="D80" s="115">
        <v>1.1800000000000001E-5</v>
      </c>
      <c r="E80" s="98" t="s">
        <v>157</v>
      </c>
      <c r="F80" s="60">
        <v>47.2</v>
      </c>
      <c r="G80" s="60">
        <v>86.6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197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184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2025-09-11T19:58:51Z</dcterms:modified>
</cp:coreProperties>
</file>