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9\"/>
    </mc:Choice>
  </mc:AlternateContent>
  <xr:revisionPtr revIDLastSave="0" documentId="13_ncr:1_{2DA237CE-955E-460D-9266-71E5D198D2DB}" xr6:coauthVersionLast="47" xr6:coauthVersionMax="47" xr10:uidLastSave="{00000000-0000-0000-0000-000000000000}"/>
  <bookViews>
    <workbookView xWindow="25728" yWindow="13428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<sst xmlns="http://schemas.openxmlformats.org/spreadsheetml/2006/main" count="216" uniqueCount="202">
  <si>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</si>
  <si>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</si>
  <si>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</si>
  <si>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</si>
  <si>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</si>
  <si>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</si>
  <si>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</si>
  <si>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</si>
  <si>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</si>
  <si>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</si>
  <si>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</si>
  <si>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</si>
  <si>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</si>
  <si>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</si>
  <si>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</si>
  <si>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</si>
  <si>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</si>
  <si>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</si>
  <si>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</si>
  <si>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</si>
  <si>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</si>
  <si>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</si>
  <si>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</si>
  <si>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</si>
  <si>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</si>
  <si>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</si>
  <si>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</si>
  <si>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</si>
  <si>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</si>
  <si>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</si>
  <si>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</si>
  <si>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</si>
  <si>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</si>
  <si>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</si>
  <si>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</si>
  <si>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</si>
  <si>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</si>
  <si>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</si>
  <si>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</si>
  <si>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</si>
  <si>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</si>
  <si>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</si>
  <si>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</si>
  <si>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</si>
  <si>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</si>
  <si>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</si>
  <si>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</si>
  <si>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</si>
  <si>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</si>
  <si>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</si>
  <si>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</si>
  <si>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</si>
  <si>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</si>
  <si>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</si>
  <si>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</si>
  <si>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</si>
  <si>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</si>
  <si>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</si>
  <si>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</si>
  <si>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</si>
  <si>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</si>
  <si>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</si>
  <si>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</si>
  <si>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</si>
  <si>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</si>
  <si>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</si>
  <si>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</si>
  <si>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</si>
  <si>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</si>
  <si>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</si>
  <si>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</si>
  <si>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</si>
  <si>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</si>
  <si>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</si>
  <si>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</si>
  <si>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</si>
  <si>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</si>
  <si>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</si>
  <si>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</si>
  <si>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</si>
  <si>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</si>
  <si>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</si>
  <si>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</si>
  <si>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</si>
  <si>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</si>
  <si>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</si>
  <si>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</si>
  <si>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</si>
  <si>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</si>
  <si>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</si>
  <si>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</si>
  <si>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</si>
  <si>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</si>
  <si>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</si>
  <si>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</si>
  <si>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</si>
  <si>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</si>
  <si>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</si>
  <si>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</si>
  <si>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</si>
  <si>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</si>
  <si>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</si>
  <si>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</si>
  <si>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</si>
  <si>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</si>
  <si>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</si>
  <si>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</si>
  <si>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</si>
  <si>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</si>
  <si>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</si>
  <si>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</si>
  <si>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</si>
  <si>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</si>
  <si>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</si>
  <si>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</si>
  <si>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</si>
  <si>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</si>
  <si>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</si>
  <si>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</si>
  <si>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</si>
  <si>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</si>
  <si>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</si>
  <si>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</si>
  <si>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</si>
  <si>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</si>
  <si>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</si>
  <si>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</si>
  <si>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</si>
  <si>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</si>
  <si>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</si>
  <si>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</si>
  <si>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</si>
  <si>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</si>
  <si>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</si>
  <si>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</si>
  <si>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</si>
  <si>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</si>
  <si>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</si>
  <si>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</si>
  <si>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</si>
  <si>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</si>
  <si>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</si>
  <si>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</si>
  <si>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</si>
  <si>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</si>
  <si>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</si>
  <si>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</si>
  <si>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</si>
  <si>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</si>
  <si>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</si>
  <si>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</si>
  <si>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</si>
  <si>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</si>
  <si>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</si>
  <si>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</si>
  <si>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</si>
  <si>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</si>
  <si>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</si>
  <si>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</si>
  <si>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</si>
  <si>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</si>
  <si>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</si>
  <si>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</si>
  <si>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</si>
  <si>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</si>
  <si>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</si>
  <si>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</si>
  <si>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</si>
  <si>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</si>
  <si>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</si>
  <si>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</si>
  <si>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</si>
  <si>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</si>
  <si>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</si>
  <si>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</si>
  <si>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</si>
  <si>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</si>
  <si>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</si>
  <si>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</si>
  <si>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</si>
  <si>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</si>
  <si>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</si>
  <si>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김예은</t>
    <phoneticPr fontId="3" type="noConversion"/>
  </si>
  <si>
    <t>TMT</t>
    <phoneticPr fontId="3" type="noConversion"/>
  </si>
  <si>
    <t>KAMP</t>
    <phoneticPr fontId="3" type="noConversion"/>
  </si>
  <si>
    <t>월령 40% 이상으로 방풍막 연결</t>
    <phoneticPr fontId="3" type="noConversion"/>
  </si>
  <si>
    <t>ENG-KSP</t>
    <phoneticPr fontId="3" type="noConversion"/>
  </si>
  <si>
    <t>M_042230-042231:N</t>
    <phoneticPr fontId="3" type="noConversion"/>
  </si>
  <si>
    <t xml:space="preserve">   </t>
    <phoneticPr fontId="3" type="noConversion"/>
  </si>
  <si>
    <t>M_042289-042290:N</t>
    <phoneticPr fontId="3" type="noConversion"/>
  </si>
  <si>
    <t>[042341] DEC oscillation으로 3차례 포인팅 실패 함/ 수동으로 망원경 보낸 후 정상 관측 함</t>
    <phoneticPr fontId="3" type="noConversion"/>
  </si>
  <si>
    <t>I_042378</t>
    <phoneticPr fontId="3" type="noConversion"/>
  </si>
  <si>
    <t>15s/21k 32s/22k</t>
    <phoneticPr fontId="3" type="noConversion"/>
  </si>
  <si>
    <t>25s/27k 30s/22k</t>
    <phoneticPr fontId="3" type="noConversion"/>
  </si>
  <si>
    <t>M_042448</t>
    <phoneticPr fontId="3" type="noConversion"/>
  </si>
  <si>
    <t>I_042378 filter R과 초점 값 누락 됨</t>
    <phoneticPr fontId="3" type="noConversion"/>
  </si>
  <si>
    <t>SSW</t>
    <phoneticPr fontId="3" type="noConversion"/>
  </si>
  <si>
    <t>WSW</t>
    <phoneticPr fontId="3" type="noConversion"/>
  </si>
  <si>
    <t>DS9(영상확인) 3회 꺼짐</t>
    <phoneticPr fontId="3" type="noConversion"/>
  </si>
  <si>
    <t>[042356] DEC oscillation이 obs agent에 뜨고 망원경이 위치를 찾지 못함(풍속 2.2m/s, 방풍막 연결 상태)/ EIB 껏다 켠 후 정상화 됨</t>
    <phoneticPr fontId="3" type="noConversion"/>
  </si>
  <si>
    <t>18s/26k</t>
    <phoneticPr fontId="3" type="noConversion"/>
  </si>
  <si>
    <t>35s/22k 25s/23k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</si>
</sst>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0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8">
        <v>45904</v>
      </c>
      <c r="D3" s="159"/>
      <c r="E3" s="1"/>
      <c r="F3" s="1"/>
      <c r="G3" s="1"/>
      <c r="H3" s="1"/>
      <c r="I3" s="1"/>
      <c r="J3" s="1"/>
      <c r="K3" s="62" t="s">
        <v>2</v>
      </c>
      <c r="L3" s="160">
        <f>(P31-(P32+P33))/P31*100</f>
        <v>100</v>
      </c>
      <c r="M3" s="160"/>
      <c r="N3" s="62" t="s">
        <v>3</v>
      </c>
      <c r="O3" s="160">
        <f>(P31-P33)/P31*100</f>
        <v>100</v>
      </c>
      <c r="P3" s="160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7" t="s">
        <v>6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0.38194444444444442</v>
      </c>
      <c r="D9" s="8">
        <v>1.1000000000000001</v>
      </c>
      <c r="E9" s="8">
        <v>11.1</v>
      </c>
      <c r="F9" s="8">
        <v>39.200000000000003</v>
      </c>
      <c r="G9" s="36" t="s">
        <v>196</v>
      </c>
      <c r="H9" s="8">
        <v>1.2</v>
      </c>
      <c r="I9" s="36">
        <v>89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1.3</v>
      </c>
      <c r="E10" s="8">
        <v>11.3</v>
      </c>
      <c r="F10" s="8">
        <v>31.3</v>
      </c>
      <c r="G10" s="36" t="s">
        <v>197</v>
      </c>
      <c r="H10" s="8">
        <v>1.2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0.79027777777777775</v>
      </c>
      <c r="D11" s="15">
        <v>1.6</v>
      </c>
      <c r="E11" s="15">
        <v>10.7</v>
      </c>
      <c r="F11" s="15">
        <v>30.7</v>
      </c>
      <c r="G11" s="36" t="s">
        <v>197</v>
      </c>
      <c r="H11" s="15">
        <v>0.8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24.408333333333335</v>
      </c>
      <c r="D12" s="19">
        <f>AVERAGE(D9:D11)</f>
        <v>1.3333333333333333</v>
      </c>
      <c r="E12" s="19">
        <f>AVERAGE(E9:E11)</f>
        <v>11.033333333333331</v>
      </c>
      <c r="F12" s="20">
        <f>AVERAGE(F9:F11)</f>
        <v>33.733333333333334</v>
      </c>
      <c r="G12" s="21"/>
      <c r="H12" s="22">
        <f>AVERAGE(H9:H11)</f>
        <v>1.0666666666666667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7" t="s">
        <v>25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184</v>
      </c>
      <c r="G16" s="27" t="s">
        <v>186</v>
      </c>
      <c r="H16" s="27" t="s">
        <v>183</v>
      </c>
      <c r="I16" s="113" t="s">
        <v>180</v>
      </c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0.32847222222222222</v>
      </c>
      <c r="D17" s="28">
        <v>0.3298611111111111</v>
      </c>
      <c r="E17" s="28">
        <v>0.35555555555555557</v>
      </c>
      <c r="F17" s="28">
        <v>0.58194444444444449</v>
      </c>
      <c r="G17" s="28">
        <v>0.65069444444444446</v>
      </c>
      <c r="H17" s="28">
        <v>0.79305555555555551</v>
      </c>
      <c r="I17" s="28">
        <v>0.81874999999999998</v>
      </c>
      <c r="J17" s="28"/>
      <c r="K17" s="28"/>
      <c r="L17" s="28"/>
      <c r="M17" s="28"/>
      <c r="N17" s="28"/>
      <c r="O17" s="28"/>
      <c r="P17" s="28">
        <v>0.83194444444444449</v>
      </c>
    </row>
    <row r="18" spans="2:16" ht="14.1" customHeight="1" x14ac:dyDescent="0.35">
      <c r="B18" s="35" t="s">
        <v>42</v>
      </c>
      <c r="C18" s="27">
        <v>42178</v>
      </c>
      <c r="D18" s="27">
        <v>42179</v>
      </c>
      <c r="E18" s="27">
        <v>42192</v>
      </c>
      <c r="F18" s="27">
        <v>42340</v>
      </c>
      <c r="G18" s="27">
        <v>42381</v>
      </c>
      <c r="H18" s="27">
        <v>42473</v>
      </c>
      <c r="I18" s="27">
        <v>42485</v>
      </c>
      <c r="J18" s="27"/>
      <c r="K18" s="27"/>
      <c r="L18" s="27"/>
      <c r="M18" s="27"/>
      <c r="N18" s="27"/>
      <c r="O18" s="27"/>
      <c r="P18" s="114">
        <v>42497</v>
      </c>
    </row>
    <row r="19" spans="2:16" ht="14.1" customHeight="1" thickBot="1" x14ac:dyDescent="0.4">
      <c r="B19" s="13" t="s">
        <v>43</v>
      </c>
      <c r="C19" s="29"/>
      <c r="D19" s="27">
        <v>42190</v>
      </c>
      <c r="E19" s="30">
        <v>42339</v>
      </c>
      <c r="F19" s="30">
        <v>42380</v>
      </c>
      <c r="G19" s="30">
        <v>42472</v>
      </c>
      <c r="H19" s="30">
        <v>42484</v>
      </c>
      <c r="I19" s="30">
        <v>42496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12</v>
      </c>
      <c r="E20" s="33">
        <f>IF(ISNUMBER(E18),E19-E18+1,"")</f>
        <v>148</v>
      </c>
      <c r="F20" s="33">
        <f>IF(ISNUMBER(F18),F19-F18+1,"")</f>
        <v>41</v>
      </c>
      <c r="G20" s="33">
        <f>IF(ISNUMBER(G18),G19-G18+1,"")</f>
        <v>92</v>
      </c>
      <c r="H20" s="33">
        <f>IF(ISNUMBER(H18),H19-H18+1,"")</f>
        <v>12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6" t="s">
        <v>45</v>
      </c>
      <c r="C22" s="35" t="s">
        <v>21</v>
      </c>
      <c r="D22" s="35" t="s">
        <v>23</v>
      </c>
      <c r="E22" s="35" t="s">
        <v>46</v>
      </c>
      <c r="F22" s="167" t="s">
        <v>47</v>
      </c>
      <c r="G22" s="167"/>
      <c r="H22" s="167"/>
      <c r="I22" s="167"/>
      <c r="J22" s="35" t="s">
        <v>21</v>
      </c>
      <c r="K22" s="35" t="s">
        <v>23</v>
      </c>
      <c r="L22" s="35" t="s">
        <v>46</v>
      </c>
      <c r="M22" s="167" t="s">
        <v>47</v>
      </c>
      <c r="N22" s="167"/>
      <c r="O22" s="167"/>
      <c r="P22" s="167"/>
    </row>
    <row r="23" spans="2:16" ht="13.5" customHeight="1" x14ac:dyDescent="0.35">
      <c r="B23" s="166"/>
      <c r="C23" s="112"/>
      <c r="D23" s="112"/>
      <c r="E23" s="36" t="s">
        <v>48</v>
      </c>
      <c r="F23" s="165"/>
      <c r="G23" s="165"/>
      <c r="H23" s="165"/>
      <c r="I23" s="165"/>
      <c r="J23" s="102"/>
      <c r="K23" s="102"/>
      <c r="L23" s="112" t="s">
        <v>164</v>
      </c>
      <c r="M23" s="165"/>
      <c r="N23" s="165"/>
      <c r="O23" s="165"/>
      <c r="P23" s="165"/>
    </row>
    <row r="24" spans="2:16" ht="13.5" customHeight="1" x14ac:dyDescent="0.35">
      <c r="B24" s="166"/>
      <c r="C24" s="102">
        <v>0.35069444444444442</v>
      </c>
      <c r="D24" s="102">
        <v>0.35416666666666669</v>
      </c>
      <c r="E24" s="109" t="s">
        <v>177</v>
      </c>
      <c r="F24" s="165" t="s">
        <v>193</v>
      </c>
      <c r="G24" s="165"/>
      <c r="H24" s="165"/>
      <c r="I24" s="165"/>
      <c r="J24" s="102">
        <v>0.82152777777777775</v>
      </c>
      <c r="K24" s="102">
        <v>0.82291666666666663</v>
      </c>
      <c r="L24" s="36" t="s">
        <v>175</v>
      </c>
      <c r="M24" s="165" t="s">
        <v>201</v>
      </c>
      <c r="N24" s="165"/>
      <c r="O24" s="165"/>
      <c r="P24" s="165"/>
    </row>
    <row r="25" spans="2:16" ht="13.5" customHeight="1" x14ac:dyDescent="0.35">
      <c r="B25" s="166"/>
      <c r="C25" s="112"/>
      <c r="D25" s="112"/>
      <c r="E25" s="109" t="s">
        <v>170</v>
      </c>
      <c r="F25" s="165"/>
      <c r="G25" s="165"/>
      <c r="H25" s="165"/>
      <c r="I25" s="165"/>
      <c r="J25" s="102"/>
      <c r="K25" s="102"/>
      <c r="L25" s="36" t="s">
        <v>49</v>
      </c>
      <c r="M25" s="165"/>
      <c r="N25" s="165"/>
      <c r="O25" s="165"/>
      <c r="P25" s="165"/>
    </row>
    <row r="26" spans="2:16" ht="13.5" customHeight="1" x14ac:dyDescent="0.35">
      <c r="B26" s="166"/>
      <c r="C26" s="102">
        <v>0.34583333333333333</v>
      </c>
      <c r="D26" s="102">
        <v>0.34791666666666665</v>
      </c>
      <c r="E26" s="109" t="s">
        <v>164</v>
      </c>
      <c r="F26" s="165" t="s">
        <v>192</v>
      </c>
      <c r="G26" s="165"/>
      <c r="H26" s="165"/>
      <c r="I26" s="165"/>
      <c r="J26" s="102">
        <v>0.82499999999999996</v>
      </c>
      <c r="K26" s="102">
        <v>0.82499999999999996</v>
      </c>
      <c r="L26" s="36" t="s">
        <v>176</v>
      </c>
      <c r="M26" s="165" t="s">
        <v>200</v>
      </c>
      <c r="N26" s="165"/>
      <c r="O26" s="165"/>
      <c r="P26" s="165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7" t="s">
        <v>50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0.19930555555555557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0.14583333333333334</v>
      </c>
      <c r="P30" s="46">
        <f>SUM(C30:J30,L30:N30)</f>
        <v>0.26180555555555557</v>
      </c>
    </row>
    <row r="31" spans="2:16" ht="14.1" customHeight="1" x14ac:dyDescent="0.35">
      <c r="B31" s="37" t="s">
        <v>169</v>
      </c>
      <c r="C31" s="47">
        <v>0.22638888888888889</v>
      </c>
      <c r="D31" s="7">
        <v>0.14583333333333334</v>
      </c>
      <c r="E31" s="7">
        <v>6.6666666666666666E-2</v>
      </c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0.45624999999999999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0.22638888888888889</v>
      </c>
      <c r="D34" s="106">
        <f t="shared" ref="D34:P34" si="1">D31-D32-D33</f>
        <v>0.14583333333333334</v>
      </c>
      <c r="E34" s="106">
        <f t="shared" si="1"/>
        <v>6.6666666666666666E-2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1.7361111111111112E-2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0.45624999999999999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2" t="s">
        <v>67</v>
      </c>
      <c r="C36" s="155" t="s">
        <v>187</v>
      </c>
      <c r="D36" s="156"/>
      <c r="E36" s="155" t="s">
        <v>189</v>
      </c>
      <c r="F36" s="156"/>
      <c r="G36" s="155" t="s">
        <v>191</v>
      </c>
      <c r="H36" s="156"/>
      <c r="I36" s="155" t="s">
        <v>194</v>
      </c>
      <c r="J36" s="156"/>
      <c r="K36" s="155"/>
      <c r="L36" s="156"/>
      <c r="M36" s="155"/>
      <c r="N36" s="156"/>
      <c r="O36" s="151"/>
      <c r="P36" s="151"/>
    </row>
    <row r="37" spans="2:16" ht="18" customHeight="1" x14ac:dyDescent="0.35">
      <c r="B37" s="153"/>
      <c r="C37" s="155" t="s">
        <v>188</v>
      </c>
      <c r="D37" s="156"/>
      <c r="E37" s="151"/>
      <c r="F37" s="151"/>
      <c r="G37" s="151"/>
      <c r="H37" s="151"/>
      <c r="I37" s="151"/>
      <c r="J37" s="151"/>
      <c r="K37" s="151"/>
      <c r="L37" s="151"/>
      <c r="M37" s="155"/>
      <c r="N37" s="156"/>
      <c r="O37" s="151"/>
      <c r="P37" s="151"/>
    </row>
    <row r="38" spans="2:16" ht="18" customHeight="1" x14ac:dyDescent="0.3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3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3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3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190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6" t="s">
        <v>199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5" t="s">
        <v>195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5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35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774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80" t="s">
        <v>69</v>
      </c>
      <c r="C56" s="18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1" t="s">
        <v>70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71</v>
      </c>
      <c r="O57" s="182"/>
      <c r="P57" s="185"/>
    </row>
    <row r="58" spans="2:16" ht="17.100000000000001" customHeight="1" x14ac:dyDescent="0.35">
      <c r="B58" s="186" t="s">
        <v>72</v>
      </c>
      <c r="C58" s="187"/>
      <c r="D58" s="188"/>
      <c r="E58" s="186" t="s">
        <v>73</v>
      </c>
      <c r="F58" s="187"/>
      <c r="G58" s="188"/>
      <c r="H58" s="187" t="s">
        <v>74</v>
      </c>
      <c r="I58" s="187"/>
      <c r="J58" s="187"/>
      <c r="K58" s="189" t="s">
        <v>75</v>
      </c>
      <c r="L58" s="187"/>
      <c r="M58" s="190"/>
      <c r="N58" s="191"/>
      <c r="O58" s="187"/>
      <c r="P58" s="192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1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-162.19999999999999</v>
      </c>
      <c r="D72" s="60">
        <v>-163.69999999999999</v>
      </c>
      <c r="E72" s="96" t="s">
        <v>118</v>
      </c>
      <c r="F72" s="60">
        <v>20.399999999999999</v>
      </c>
      <c r="G72" s="60">
        <v>19.3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-156.1</v>
      </c>
      <c r="D73" s="60">
        <v>-159</v>
      </c>
      <c r="E73" s="98" t="s">
        <v>122</v>
      </c>
      <c r="F73" s="60">
        <v>28.9</v>
      </c>
      <c r="G73" s="60">
        <v>25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</v>
      </c>
      <c r="D74" s="60">
        <v>-204.1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-125.2</v>
      </c>
      <c r="D75" s="60">
        <v>-129.6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31.7</v>
      </c>
      <c r="D76" s="60">
        <v>29.9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29.5</v>
      </c>
      <c r="D77" s="60">
        <v>28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24.6</v>
      </c>
      <c r="D78" s="60">
        <v>23.1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22.9</v>
      </c>
      <c r="D79" s="60">
        <v>21.6</v>
      </c>
      <c r="E79" s="96" t="s">
        <v>152</v>
      </c>
      <c r="F79" s="60">
        <v>16</v>
      </c>
      <c r="G79" s="60">
        <v>11.8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1.26E-5</v>
      </c>
      <c r="D80" s="115">
        <v>1.2300000000000001E-5</v>
      </c>
      <c r="E80" s="98" t="s">
        <v>157</v>
      </c>
      <c r="F80" s="60">
        <v>38.200000000000003</v>
      </c>
      <c r="G80" s="60">
        <v>36.4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1" t="s">
        <v>161</v>
      </c>
      <c r="C84" s="161"/>
    </row>
    <row r="85" spans="2:16" ht="15" customHeight="1" x14ac:dyDescent="0.35">
      <c r="B85" s="162" t="s">
        <v>185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35">
      <c r="B86" s="168" t="s">
        <v>198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35">
      <c r="B87" s="177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9"/>
    </row>
    <row r="88" spans="2:16" ht="15" customHeight="1" x14ac:dyDescent="0.35">
      <c r="B88" s="173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70"/>
    </row>
    <row r="89" spans="2:16" ht="15" customHeight="1" x14ac:dyDescent="0.35">
      <c r="B89" s="173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70"/>
    </row>
    <row r="90" spans="2:16" ht="15" customHeight="1" x14ac:dyDescent="0.35">
      <c r="B90" s="173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2:16" ht="15" customHeight="1" x14ac:dyDescent="0.35">
      <c r="B91" s="173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70"/>
    </row>
    <row r="92" spans="2:16" ht="15" customHeight="1" x14ac:dyDescent="0.35">
      <c r="B92" s="173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70"/>
    </row>
    <row r="93" spans="2:16" ht="15" customHeight="1" x14ac:dyDescent="0.35">
      <c r="B93" s="173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70"/>
    </row>
    <row r="94" spans="2:16" ht="15" customHeight="1" x14ac:dyDescent="0.35">
      <c r="B94" s="173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70"/>
    </row>
    <row r="95" spans="2:16" ht="15" customHeight="1" x14ac:dyDescent="0.35">
      <c r="B95" s="173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70"/>
    </row>
    <row r="96" spans="2:16" ht="15" customHeight="1" x14ac:dyDescent="0.35">
      <c r="B96" s="173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70"/>
    </row>
    <row r="97" spans="2:16" ht="15" customHeight="1" x14ac:dyDescent="0.35">
      <c r="B97" s="173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70"/>
    </row>
    <row r="98" spans="2:16" ht="15" customHeight="1" x14ac:dyDescent="0.35">
      <c r="B98" s="173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70"/>
    </row>
    <row r="99" spans="2:16" ht="15" customHeight="1" x14ac:dyDescent="0.35">
      <c r="B99" s="174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2025-09-04T20:02:00Z</dcterms:modified>
</cp:coreProperties>
</file>