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E1453E6E-92AD-40AD-A9C2-52A60CE0F9F8}" xr6:coauthVersionLast="47" xr6:coauthVersionMax="47" xr10:uidLastSave="{00000000-0000-0000-0000-000000000000}"/>
  <bookViews>
    <workbookView xWindow="25968" yWindow="1249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<sst xmlns="http://schemas.openxmlformats.org/spreadsheetml/2006/main" count="219" uniqueCount="205">
  <si>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</si>
  <si>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</si>
  <si>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</si>
  <si>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</si>
  <si>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</si>
  <si>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</si>
  <si>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</si>
  <si>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</si>
  <si>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</si>
  <si>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</si>
  <si>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</si>
  <si>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</si>
  <si>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</si>
  <si>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</si>
  <si>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</si>
  <si>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</si>
  <si>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</si>
  <si>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</si>
  <si>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</si>
  <si>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</si>
  <si>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</si>
  <si>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</si>
  <si>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</si>
  <si>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</si>
  <si>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</si>
  <si>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</si>
  <si>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</si>
  <si>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</si>
  <si>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</si>
  <si>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</si>
  <si>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</si>
  <si>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</si>
  <si>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</si>
  <si>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</si>
  <si>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</si>
  <si>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</si>
  <si>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</si>
  <si>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</si>
  <si>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</si>
  <si>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</si>
  <si>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</si>
  <si>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</si>
  <si>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</si>
  <si>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</si>
  <si>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</si>
  <si>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</si>
  <si>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</si>
  <si>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</si>
  <si>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</si>
  <si>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</si>
  <si>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</si>
  <si>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</si>
  <si>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</si>
  <si>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</si>
  <si>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</si>
  <si>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</si>
  <si>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</si>
  <si>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</si>
  <si>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</si>
  <si>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</si>
  <si>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</si>
  <si>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</si>
  <si>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</si>
  <si>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</si>
  <si>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</si>
  <si>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</si>
  <si>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</si>
  <si>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</si>
  <si>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</si>
  <si>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</si>
  <si>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</si>
  <si>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</si>
  <si>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</si>
  <si>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</si>
  <si>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</si>
  <si>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</si>
  <si>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</si>
  <si>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</si>
  <si>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</si>
  <si>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</si>
  <si>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</si>
  <si>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</si>
  <si>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</si>
  <si>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</si>
  <si>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</si>
  <si>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</si>
  <si>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</si>
  <si>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</si>
  <si>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</si>
  <si>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</si>
  <si>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</si>
  <si>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</si>
  <si>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</si>
  <si>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</si>
  <si>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</si>
  <si>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</si>
  <si>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</si>
  <si>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</si>
  <si>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</si>
  <si>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</si>
  <si>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</si>
  <si>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</si>
  <si>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</si>
  <si>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</si>
  <si>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</si>
  <si>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</si>
  <si>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</si>
  <si>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</si>
  <si>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</si>
  <si>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</si>
  <si>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</si>
  <si>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</si>
  <si>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</si>
  <si>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</si>
  <si>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</si>
  <si>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</si>
  <si>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</si>
  <si>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</si>
  <si>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</si>
  <si>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</si>
  <si>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</si>
  <si>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</si>
  <si>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</si>
  <si>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</si>
  <si>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</si>
  <si>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</si>
  <si>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</si>
  <si>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</si>
  <si>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</si>
  <si>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</si>
  <si>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</si>
  <si>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</si>
  <si>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</si>
  <si>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</si>
  <si>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</si>
  <si>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</si>
  <si>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</si>
  <si>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</si>
  <si>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</si>
  <si>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</si>
  <si>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</si>
  <si>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</si>
  <si>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</si>
  <si>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</si>
  <si>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</si>
  <si>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</si>
  <si>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</si>
  <si>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</si>
  <si>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</si>
  <si>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</si>
  <si>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</si>
  <si>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</si>
  <si>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</si>
  <si>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</si>
  <si>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</si>
  <si>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</si>
  <si>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</si>
  <si>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</si>
  <si>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</si>
  <si>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</si>
  <si>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</si>
  <si>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</si>
  <si>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</si>
  <si>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</si>
  <si>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</si>
  <si>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</si>
  <si>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</si>
  <si>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</si>
  <si>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</si>
  <si>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</si>
  <si>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</si>
  <si>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</si>
  <si>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</si>
  <si>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</si>
  <si>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</si>
  <si>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</si>
  <si>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</si>
  <si>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</si>
  <si>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</si>
  <si>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</si>
  <si>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</si>
  <si>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</si>
  <si>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</si>
  <si>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ENG-KSP</t>
    <phoneticPr fontId="3" type="noConversion"/>
  </si>
  <si>
    <t>두원재</t>
    <phoneticPr fontId="3" type="noConversion"/>
  </si>
  <si>
    <t>M_034966-034967</t>
    <phoneticPr fontId="3" type="noConversion"/>
  </si>
  <si>
    <t>M_035032:K</t>
    <phoneticPr fontId="3" type="noConversion"/>
  </si>
  <si>
    <t>M_035033</t>
    <phoneticPr fontId="3" type="noConversion"/>
  </si>
  <si>
    <t>T_035042</t>
    <phoneticPr fontId="3" type="noConversion"/>
  </si>
  <si>
    <t>T_022514 HA limit으로 망원경이 멈추면서 별이 흐름</t>
    <phoneticPr fontId="3" type="noConversion"/>
  </si>
  <si>
    <t>M_035045-035046:N</t>
    <phoneticPr fontId="3" type="noConversion"/>
  </si>
  <si>
    <t>HA limit으로 BLG #315/324-327/330 스킵 함</t>
    <phoneticPr fontId="3" type="noConversion"/>
  </si>
  <si>
    <t>E_034851-034853</t>
    <phoneticPr fontId="3" type="noConversion"/>
  </si>
  <si>
    <t>E</t>
    <phoneticPr fontId="3" type="noConversion"/>
  </si>
  <si>
    <t>ESE</t>
    <phoneticPr fontId="3" type="noConversion"/>
  </si>
  <si>
    <t>L_035057-035058</t>
    <phoneticPr fontId="3" type="noConversion"/>
  </si>
  <si>
    <t>L_035090-035091</t>
    <phoneticPr fontId="3" type="noConversion"/>
  </si>
  <si>
    <t>E_034851-034853 여명으로 인한 과다 노출발생</t>
    <phoneticPr fontId="3" type="noConversion"/>
  </si>
  <si>
    <t>DS9(영상 확인) 3회꺼짐</t>
    <phoneticPr fontId="3" type="noConversion"/>
  </si>
  <si>
    <t>L_035122-035123</t>
    <phoneticPr fontId="3" type="noConversion"/>
  </si>
  <si>
    <t>14s/24k 18s/20k</t>
    <phoneticPr fontId="3" type="noConversion"/>
  </si>
  <si>
    <t>25s/21k 35s/22k 45s/20k</t>
    <phoneticPr fontId="3" type="noConversion"/>
  </si>
  <si>
    <t>33s/23k 25s/27k</t>
    <phoneticPr fontId="3" type="noConversion"/>
  </si>
  <si>
    <t>28s/27k 20s/28k 11s/24k 8s/25k</t>
    <phoneticPr fontId="3" type="noConversion"/>
  </si>
  <si>
    <t>월령 40% 이상으로 방풍막 연결 1번 5회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</si>
</sst>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25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45878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0.37291666666666667</v>
      </c>
      <c r="D9" s="8">
        <v>1.6</v>
      </c>
      <c r="E9" s="8">
        <v>7.5</v>
      </c>
      <c r="F9" s="8">
        <v>70.599999999999994</v>
      </c>
      <c r="G9" s="36" t="s">
        <v>193</v>
      </c>
      <c r="H9" s="8">
        <v>4.5</v>
      </c>
      <c r="I9" s="36">
        <v>99.9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2.4</v>
      </c>
      <c r="E10" s="8">
        <v>5.4</v>
      </c>
      <c r="F10" s="8">
        <v>79.099999999999994</v>
      </c>
      <c r="G10" s="36" t="s">
        <v>194</v>
      </c>
      <c r="H10" s="8">
        <v>8.3000000000000007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0.80833333333333335</v>
      </c>
      <c r="D11" s="15">
        <v>2.1</v>
      </c>
      <c r="E11" s="15">
        <v>4.0999999999999996</v>
      </c>
      <c r="F11" s="15">
        <v>83.6</v>
      </c>
      <c r="G11" s="36" t="s">
        <v>194</v>
      </c>
      <c r="H11" s="15">
        <v>7.8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24.435416666666669</v>
      </c>
      <c r="D12" s="19">
        <f>AVERAGE(D9:D11)</f>
        <v>2.0333333333333332</v>
      </c>
      <c r="E12" s="19">
        <f>AVERAGE(E9:E11)</f>
        <v>5.666666666666667</v>
      </c>
      <c r="F12" s="20">
        <f>AVERAGE(F9:F11)</f>
        <v>77.766666666666666</v>
      </c>
      <c r="G12" s="21"/>
      <c r="H12" s="22">
        <f>AVERAGE(H9:H11)</f>
        <v>6.8666666666666671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182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0.30694444444444446</v>
      </c>
      <c r="D17" s="28">
        <v>0.30833333333333335</v>
      </c>
      <c r="E17" s="28">
        <v>0.34166666666666667</v>
      </c>
      <c r="F17" s="28">
        <v>0.65416666666666667</v>
      </c>
      <c r="G17" s="28">
        <v>0.8125</v>
      </c>
      <c r="H17" s="28">
        <v>0.83819444444444446</v>
      </c>
      <c r="I17" s="28"/>
      <c r="J17" s="28"/>
      <c r="K17" s="28"/>
      <c r="L17" s="28"/>
      <c r="M17" s="28"/>
      <c r="N17" s="28"/>
      <c r="O17" s="28"/>
      <c r="P17" s="28">
        <v>0.85277777777777775</v>
      </c>
    </row>
    <row r="18" spans="2:16" ht="14.1" customHeight="1" x14ac:dyDescent="0.35">
      <c r="B18" s="35" t="s">
        <v>42</v>
      </c>
      <c r="C18" s="27">
        <v>34837</v>
      </c>
      <c r="D18" s="27">
        <v>34838</v>
      </c>
      <c r="E18" s="27">
        <v>34851</v>
      </c>
      <c r="F18" s="27">
        <v>35050</v>
      </c>
      <c r="G18" s="27">
        <v>35153</v>
      </c>
      <c r="H18" s="27">
        <v>35165</v>
      </c>
      <c r="I18" s="27"/>
      <c r="J18" s="27"/>
      <c r="K18" s="27"/>
      <c r="L18" s="27"/>
      <c r="M18" s="27"/>
      <c r="N18" s="27"/>
      <c r="O18" s="27"/>
      <c r="P18" s="114">
        <v>35178</v>
      </c>
    </row>
    <row r="19" spans="2:16" ht="14.1" customHeight="1" thickBot="1" x14ac:dyDescent="0.4">
      <c r="B19" s="13" t="s">
        <v>43</v>
      </c>
      <c r="C19" s="29"/>
      <c r="D19" s="27">
        <v>34850</v>
      </c>
      <c r="E19" s="30">
        <v>35049</v>
      </c>
      <c r="F19" s="30">
        <v>35152</v>
      </c>
      <c r="G19" s="30">
        <v>35164</v>
      </c>
      <c r="H19" s="30">
        <v>35177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199</v>
      </c>
      <c r="F20" s="33">
        <f>IF(ISNUMBER(F18),F19-F18+1,"")</f>
        <v>103</v>
      </c>
      <c r="G20" s="33">
        <f>IF(ISNUMBER(G18),G19-G18+1,"")</f>
        <v>12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>
        <v>0.33263888888888887</v>
      </c>
      <c r="D24" s="102">
        <v>0.33333333333333331</v>
      </c>
      <c r="E24" s="109" t="s">
        <v>177</v>
      </c>
      <c r="F24" s="165" t="s">
        <v>200</v>
      </c>
      <c r="G24" s="165"/>
      <c r="H24" s="165"/>
      <c r="I24" s="165"/>
      <c r="J24" s="102">
        <v>0.84097222222222223</v>
      </c>
      <c r="K24" s="102">
        <v>0.84236111111111112</v>
      </c>
      <c r="L24" s="36" t="s">
        <v>175</v>
      </c>
      <c r="M24" s="165" t="s">
        <v>202</v>
      </c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>
        <v>0.33680555555555558</v>
      </c>
      <c r="D26" s="102">
        <v>0.33958333333333335</v>
      </c>
      <c r="E26" s="109" t="s">
        <v>164</v>
      </c>
      <c r="F26" s="165" t="s">
        <v>201</v>
      </c>
      <c r="G26" s="165"/>
      <c r="H26" s="165"/>
      <c r="I26" s="165"/>
      <c r="J26" s="102">
        <v>0.84305555555555556</v>
      </c>
      <c r="K26" s="102">
        <v>0.84652777777777777</v>
      </c>
      <c r="L26" s="36" t="s">
        <v>176</v>
      </c>
      <c r="M26" s="165" t="s">
        <v>203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0.27986111111111112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0.15625</v>
      </c>
      <c r="P30" s="46">
        <f>SUM(C30:J30,L30:N30)</f>
        <v>0.27986111111111112</v>
      </c>
    </row>
    <row r="31" spans="2:16" ht="14.1" customHeight="1" x14ac:dyDescent="0.35">
      <c r="B31" s="37" t="s">
        <v>169</v>
      </c>
      <c r="C31" s="47">
        <v>0.3125</v>
      </c>
      <c r="D31" s="7">
        <v>0.16527777777777777</v>
      </c>
      <c r="E31" s="7"/>
      <c r="F31" s="7"/>
      <c r="G31" s="7"/>
      <c r="H31" s="7"/>
      <c r="I31" s="7"/>
      <c r="J31" s="7"/>
      <c r="K31" s="7">
        <v>1.8055555555555554E-2</v>
      </c>
      <c r="L31" s="7"/>
      <c r="M31" s="7"/>
      <c r="N31" s="7"/>
      <c r="O31" s="48"/>
      <c r="P31" s="46">
        <f>SUM(C31:N31)</f>
        <v>0.49583333333333329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0.3125</v>
      </c>
      <c r="D34" s="106">
        <f t="shared" ref="D34:P34" si="1">D31-D32-D33</f>
        <v>0.16527777777777777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1.8055555555555554E-2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0.49583333333333329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192</v>
      </c>
      <c r="D36" s="156"/>
      <c r="E36" s="155" t="s">
        <v>185</v>
      </c>
      <c r="F36" s="156"/>
      <c r="G36" s="155" t="s">
        <v>186</v>
      </c>
      <c r="H36" s="156"/>
      <c r="I36" s="155" t="s">
        <v>187</v>
      </c>
      <c r="J36" s="156"/>
      <c r="K36" s="155" t="s">
        <v>188</v>
      </c>
      <c r="L36" s="156"/>
      <c r="M36" s="155" t="s">
        <v>190</v>
      </c>
      <c r="N36" s="156"/>
      <c r="O36" s="151" t="s">
        <v>195</v>
      </c>
      <c r="P36" s="151"/>
    </row>
    <row r="37" spans="2:16" ht="18" customHeight="1" x14ac:dyDescent="0.35">
      <c r="B37" s="153"/>
      <c r="C37" s="155" t="s">
        <v>196</v>
      </c>
      <c r="D37" s="156"/>
      <c r="E37" s="151" t="s">
        <v>199</v>
      </c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197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189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191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812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-162.32599999999999</v>
      </c>
      <c r="D72" s="60">
        <v>-164.92</v>
      </c>
      <c r="E72" s="96" t="s">
        <v>118</v>
      </c>
      <c r="F72" s="60">
        <v>19.98</v>
      </c>
      <c r="G72" s="60">
        <v>19.45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-156.38900000000001</v>
      </c>
      <c r="D73" s="60">
        <v>-160.93799999999999</v>
      </c>
      <c r="E73" s="98" t="s">
        <v>122</v>
      </c>
      <c r="F73" s="60">
        <v>37.729999999999997</v>
      </c>
      <c r="G73" s="60">
        <v>37.909999999999997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-203.91499999999999</v>
      </c>
      <c r="D74" s="60">
        <v>-204.27199999999999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-125.19799999999999</v>
      </c>
      <c r="D75" s="60">
        <v>-133.02699999999999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30.881</v>
      </c>
      <c r="D76" s="60">
        <v>28.582999999999998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28.792000000000002</v>
      </c>
      <c r="D77" s="60">
        <v>27.257999999999999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23.841000000000001</v>
      </c>
      <c r="D78" s="60">
        <v>22.35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22.228999999999999</v>
      </c>
      <c r="D79" s="60">
        <v>20.879000000000001</v>
      </c>
      <c r="E79" s="96" t="s">
        <v>152</v>
      </c>
      <c r="F79" s="60">
        <v>15.8</v>
      </c>
      <c r="G79" s="60">
        <v>6.8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1.06E-5</v>
      </c>
      <c r="D80" s="115">
        <v>1.0699999999999999E-5</v>
      </c>
      <c r="E80" s="98" t="s">
        <v>157</v>
      </c>
      <c r="F80" s="60">
        <v>49.7</v>
      </c>
      <c r="G80" s="60">
        <v>85.5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204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198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2025-08-09T20:35:21Z</dcterms:modified>
</cp:coreProperties>
</file>