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7\"/>
    </mc:Choice>
  </mc:AlternateContent>
  <xr:revisionPtr revIDLastSave="0" documentId="13_ncr:1_{352337AF-0DF7-414E-BBEE-2FB42A786F16}" xr6:coauthVersionLast="47" xr6:coauthVersionMax="47" xr10:uidLastSave="{00000000-0000-0000-0000-000000000000}"/>
  <bookViews>
    <workbookView xWindow="26856" yWindow="14316" windowWidth="18216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<sst xmlns="http://schemas.openxmlformats.org/spreadsheetml/2006/main" count="218" uniqueCount="205">
  <si>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</si>
  <si>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</si>
  <si>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</si>
  <si>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</si>
  <si>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</si>
  <si>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</si>
  <si>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</si>
  <si>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</si>
  <si>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</si>
  <si>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</si>
  <si>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</si>
  <si>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</si>
  <si>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</si>
  <si>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</si>
  <si>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</si>
  <si>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</si>
  <si>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</si>
  <si>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</si>
  <si>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</si>
  <si>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</si>
  <si>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</si>
  <si>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</si>
  <si>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</si>
  <si>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</si>
  <si>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</si>
  <si>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</si>
  <si>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</si>
  <si>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</si>
  <si>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</si>
  <si>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</si>
  <si>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</si>
  <si>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</si>
  <si>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</si>
  <si>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</si>
  <si>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</si>
  <si>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</si>
  <si>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</si>
  <si>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</si>
  <si>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</si>
  <si>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</si>
  <si>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</si>
  <si>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</si>
  <si>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</si>
  <si>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</si>
  <si>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</si>
  <si>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</si>
  <si>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</si>
  <si>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</si>
  <si>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</si>
  <si>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</si>
  <si>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</si>
  <si>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</si>
  <si>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</si>
  <si>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</si>
  <si>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</si>
  <si>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</si>
  <si>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</si>
  <si>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</si>
  <si>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</si>
  <si>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</si>
  <si>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</si>
  <si>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</si>
  <si>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</si>
  <si>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</si>
  <si>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</si>
  <si>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</si>
  <si>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</si>
  <si>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</si>
  <si>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</si>
  <si>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</si>
  <si>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</si>
  <si>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</si>
  <si>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</si>
  <si>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</si>
  <si>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</si>
  <si>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</si>
  <si>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</si>
  <si>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</si>
  <si>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</si>
  <si>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</si>
  <si>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</si>
  <si>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</si>
  <si>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</si>
  <si>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</si>
  <si>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</si>
  <si>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</si>
  <si>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</si>
  <si>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</si>
  <si>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</si>
  <si>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</si>
  <si>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</si>
  <si>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</si>
  <si>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</si>
  <si>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</si>
  <si>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</si>
  <si>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</si>
  <si>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</si>
  <si>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</si>
  <si>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</si>
  <si>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</si>
  <si>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</si>
  <si>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</si>
  <si>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</si>
  <si>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</si>
  <si>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</si>
  <si>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</si>
  <si>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</si>
  <si>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</si>
  <si>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</si>
  <si>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</si>
  <si>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</si>
  <si>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</si>
  <si>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</si>
  <si>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</si>
  <si>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</si>
  <si>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</si>
  <si>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</si>
  <si>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</si>
  <si>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</si>
  <si>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</si>
  <si>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</si>
  <si>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</si>
  <si>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</si>
  <si>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</si>
  <si>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</si>
  <si>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</si>
  <si>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</si>
  <si>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</si>
  <si>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</si>
  <si>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</si>
  <si>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</si>
  <si>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</si>
  <si>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</si>
  <si>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</si>
  <si>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</si>
  <si>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</si>
  <si>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</si>
  <si>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</si>
  <si>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</si>
  <si>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</si>
  <si>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</si>
  <si>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</si>
  <si>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</si>
  <si>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</si>
  <si>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</si>
  <si>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</si>
  <si>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</si>
  <si>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</si>
  <si>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</si>
  <si>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</si>
  <si>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</si>
  <si>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</si>
  <si>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</si>
  <si>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</si>
  <si>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</si>
  <si>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</si>
  <si>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</si>
  <si>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</si>
  <si>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</si>
  <si>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</si>
  <si>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</si>
  <si>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</si>
  <si>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</si>
  <si>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</si>
  <si>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</si>
  <si>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</si>
  <si>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</si>
  <si>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</si>
  <si>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</si>
  <si>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</si>
  <si>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</si>
  <si>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</si>
  <si>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</si>
  <si>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</si>
  <si>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</si>
  <si>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</si>
  <si>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</si>
  <si>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</si>
  <si>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</si>
  <si>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</si>
  <si>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</si>
  <si>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BLG</t>
    <phoneticPr fontId="3" type="noConversion"/>
  </si>
  <si>
    <t>두원재</t>
    <phoneticPr fontId="3" type="noConversion"/>
  </si>
  <si>
    <t xml:space="preserve">월령 40% 이상으로 방풍막 연결 </t>
    <phoneticPr fontId="3" type="noConversion"/>
  </si>
  <si>
    <t>M_033000-033001:N</t>
    <phoneticPr fontId="3" type="noConversion"/>
  </si>
  <si>
    <t>T_033042</t>
    <phoneticPr fontId="3" type="noConversion"/>
  </si>
  <si>
    <t>HA limit으로 BLG #324-328/330 스킵 함</t>
    <phoneticPr fontId="3" type="noConversion"/>
  </si>
  <si>
    <t>E_032815-032817</t>
    <phoneticPr fontId="3" type="noConversion"/>
  </si>
  <si>
    <t>BLG-DEEPS</t>
    <phoneticPr fontId="3" type="noConversion"/>
  </si>
  <si>
    <t>I_032845</t>
    <phoneticPr fontId="3" type="noConversion"/>
  </si>
  <si>
    <t>KSP</t>
    <phoneticPr fontId="3" type="noConversion"/>
  </si>
  <si>
    <t>E</t>
    <phoneticPr fontId="3" type="noConversion"/>
  </si>
  <si>
    <t>SE</t>
    <phoneticPr fontId="3" type="noConversion"/>
  </si>
  <si>
    <t>S</t>
    <phoneticPr fontId="3" type="noConversion"/>
  </si>
  <si>
    <t>TMT</t>
    <phoneticPr fontId="3" type="noConversion"/>
  </si>
  <si>
    <t>I_033144-033151</t>
    <phoneticPr fontId="3" type="noConversion"/>
  </si>
  <si>
    <t>7s/28k 11s/29k 14s/25k 18s/23k</t>
    <phoneticPr fontId="3" type="noConversion"/>
  </si>
  <si>
    <t>20s/28k 24s/23k</t>
    <phoneticPr fontId="3" type="noConversion"/>
  </si>
  <si>
    <t>25s/28k 15s/22k</t>
    <phoneticPr fontId="3" type="noConversion"/>
  </si>
  <si>
    <t>32s/23k 25s/26k 17s/29k</t>
    <phoneticPr fontId="3" type="noConversion"/>
  </si>
  <si>
    <t>E_032815-032817 여명으로 인한 과다 노출발생</t>
    <phoneticPr fontId="3" type="noConversion"/>
  </si>
  <si>
    <t>I_032845 filter I와 초점 값 누락 됨</t>
    <phoneticPr fontId="3" type="noConversion"/>
  </si>
  <si>
    <t>T_033042 HA limit으로 망원경이 멈추면서 별이 흐름</t>
    <phoneticPr fontId="3" type="noConversion"/>
  </si>
  <si>
    <t>I_033144-033151 Project 이름을 ALL이 아닌 TMT로 잘못 입력</t>
    <phoneticPr fontId="3" type="noConversion"/>
  </si>
  <si>
    <t>DS9(영상 확인) 1회꺼짐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</si>
</sst>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quotePrefix="1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topLeftCell="A79" zoomScale="145" zoomScaleNormal="145" workbookViewId="0">
      <selection activeCell="D81" sqref="D81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7">
        <v>45862</v>
      </c>
      <c r="D3" s="148"/>
      <c r="E3" s="1"/>
      <c r="F3" s="1"/>
      <c r="G3" s="1"/>
      <c r="H3" s="1"/>
      <c r="I3" s="1"/>
      <c r="J3" s="1"/>
      <c r="K3" s="62" t="s">
        <v>2</v>
      </c>
      <c r="L3" s="149">
        <f>(P31-(P32+P33))/P31*100</f>
        <v>100</v>
      </c>
      <c r="M3" s="149"/>
      <c r="N3" s="62" t="s">
        <v>3</v>
      </c>
      <c r="O3" s="149">
        <f>(P31-P33)/P31*100</f>
        <v>100</v>
      </c>
      <c r="P3" s="149"/>
    </row>
    <row r="4" spans="2:16" ht="14.25" customHeight="1" x14ac:dyDescent="0.3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0.36736111111111114</v>
      </c>
      <c r="D9" s="8">
        <v>1.9</v>
      </c>
      <c r="E9" s="8">
        <v>3.5</v>
      </c>
      <c r="F9" s="8">
        <v>58.9</v>
      </c>
      <c r="G9" s="36" t="s">
        <v>191</v>
      </c>
      <c r="H9" s="8">
        <v>2.2000000000000002</v>
      </c>
      <c r="I9" s="36">
        <v>0.9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1.5</v>
      </c>
      <c r="E10" s="8">
        <v>4.5999999999999996</v>
      </c>
      <c r="F10" s="8">
        <v>29.9</v>
      </c>
      <c r="G10" s="36" t="s">
        <v>192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0.81597222222222221</v>
      </c>
      <c r="D11" s="15">
        <v>3.1</v>
      </c>
      <c r="E11" s="15">
        <v>4.3</v>
      </c>
      <c r="F11" s="15">
        <v>28.3</v>
      </c>
      <c r="G11" s="36" t="s">
        <v>193</v>
      </c>
      <c r="H11" s="15">
        <v>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24.448611111111109</v>
      </c>
      <c r="D12" s="19">
        <f>AVERAGE(D9:D11)</f>
        <v>2.1666666666666665</v>
      </c>
      <c r="E12" s="19">
        <f>AVERAGE(E9:E11)</f>
        <v>4.1333333333333329</v>
      </c>
      <c r="F12" s="20">
        <f>AVERAGE(F9:F11)</f>
        <v>39.033333333333331</v>
      </c>
      <c r="G12" s="21"/>
      <c r="H12" s="22">
        <f>AVERAGE(H9:H11)</f>
        <v>1.4000000000000001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188</v>
      </c>
      <c r="F16" s="27" t="s">
        <v>181</v>
      </c>
      <c r="G16" s="27" t="s">
        <v>190</v>
      </c>
      <c r="H16" s="27" t="s">
        <v>194</v>
      </c>
      <c r="I16" s="113" t="s">
        <v>180</v>
      </c>
      <c r="J16" s="113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0.30625000000000002</v>
      </c>
      <c r="D17" s="28">
        <v>0.30694444444444446</v>
      </c>
      <c r="E17" s="28">
        <v>0.33263888888888887</v>
      </c>
      <c r="F17" s="28">
        <v>0.35486111111111113</v>
      </c>
      <c r="G17" s="28">
        <v>0.69652777777777775</v>
      </c>
      <c r="H17" s="28">
        <v>0.82361111111111107</v>
      </c>
      <c r="I17" s="28">
        <v>0.84583333333333333</v>
      </c>
      <c r="J17" s="28"/>
      <c r="K17" s="28"/>
      <c r="L17" s="28"/>
      <c r="M17" s="28"/>
      <c r="N17" s="28"/>
      <c r="O17" s="28"/>
      <c r="P17" s="28">
        <v>0.85972222222222228</v>
      </c>
    </row>
    <row r="18" spans="2:16" ht="14.1" customHeight="1" x14ac:dyDescent="0.35">
      <c r="B18" s="35" t="s">
        <v>42</v>
      </c>
      <c r="C18" s="27">
        <v>32801</v>
      </c>
      <c r="D18" s="27">
        <v>32802</v>
      </c>
      <c r="E18" s="27">
        <v>32815</v>
      </c>
      <c r="F18" s="27">
        <v>32827</v>
      </c>
      <c r="G18" s="27">
        <v>33050</v>
      </c>
      <c r="H18" s="27">
        <v>33132</v>
      </c>
      <c r="I18" s="27">
        <v>33144</v>
      </c>
      <c r="J18" s="27"/>
      <c r="K18" s="27"/>
      <c r="L18" s="27"/>
      <c r="M18" s="27"/>
      <c r="N18" s="27"/>
      <c r="O18" s="27"/>
      <c r="P18" s="114">
        <v>33157</v>
      </c>
    </row>
    <row r="19" spans="2:16" ht="14.1" customHeight="1" thickBot="1" x14ac:dyDescent="0.4">
      <c r="B19" s="13" t="s">
        <v>43</v>
      </c>
      <c r="C19" s="29"/>
      <c r="D19" s="27">
        <v>32814</v>
      </c>
      <c r="E19" s="30">
        <v>32826</v>
      </c>
      <c r="F19" s="30">
        <v>33049</v>
      </c>
      <c r="G19" s="30">
        <v>33131</v>
      </c>
      <c r="H19" s="30">
        <v>33143</v>
      </c>
      <c r="I19" s="30">
        <v>33156</v>
      </c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223</v>
      </c>
      <c r="G20" s="33">
        <f>IF(ISNUMBER(G18),G19-G18+1,"")</f>
        <v>82</v>
      </c>
      <c r="H20" s="33">
        <f>IF(ISNUMBER(H18),H19-H18+1,"")</f>
        <v>12</v>
      </c>
      <c r="I20" s="33">
        <f t="shared" ref="I20:O20" si="0">IF(ISNUMBER(I18),I19-I18+1,"")</f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 x14ac:dyDescent="0.35">
      <c r="B23" s="155"/>
      <c r="C23" s="112">
        <v>0.32500000000000001</v>
      </c>
      <c r="D23" s="112">
        <v>0.32847222222222222</v>
      </c>
      <c r="E23" s="36" t="s">
        <v>48</v>
      </c>
      <c r="F23" s="154" t="s">
        <v>196</v>
      </c>
      <c r="G23" s="154"/>
      <c r="H23" s="154"/>
      <c r="I23" s="154"/>
      <c r="J23" s="102">
        <v>0.84722222222222221</v>
      </c>
      <c r="K23" s="102">
        <v>0.84861111111111109</v>
      </c>
      <c r="L23" s="112" t="s">
        <v>164</v>
      </c>
      <c r="M23" s="154" t="s">
        <v>198</v>
      </c>
      <c r="N23" s="154"/>
      <c r="O23" s="154"/>
      <c r="P23" s="154"/>
    </row>
    <row r="24" spans="2:16" ht="13.5" customHeight="1" x14ac:dyDescent="0.35">
      <c r="B24" s="155"/>
      <c r="C24" s="102"/>
      <c r="D24" s="102"/>
      <c r="E24" s="109" t="s">
        <v>177</v>
      </c>
      <c r="F24" s="154"/>
      <c r="G24" s="154"/>
      <c r="H24" s="154"/>
      <c r="I24" s="154"/>
      <c r="J24" s="102"/>
      <c r="K24" s="102"/>
      <c r="L24" s="36" t="s">
        <v>175</v>
      </c>
      <c r="M24" s="154"/>
      <c r="N24" s="154"/>
      <c r="O24" s="154"/>
      <c r="P24" s="154"/>
    </row>
    <row r="25" spans="2:16" ht="13.5" customHeight="1" x14ac:dyDescent="0.35">
      <c r="B25" s="155"/>
      <c r="C25" s="112">
        <v>0.3263888888888889</v>
      </c>
      <c r="D25" s="112">
        <v>0.33055555555555555</v>
      </c>
      <c r="E25" s="109" t="s">
        <v>170</v>
      </c>
      <c r="F25" s="154" t="s">
        <v>197</v>
      </c>
      <c r="G25" s="154"/>
      <c r="H25" s="154"/>
      <c r="I25" s="154"/>
      <c r="J25" s="102">
        <v>0.85</v>
      </c>
      <c r="K25" s="102">
        <v>0.85277777777777775</v>
      </c>
      <c r="L25" s="36" t="s">
        <v>49</v>
      </c>
      <c r="M25" s="154" t="s">
        <v>199</v>
      </c>
      <c r="N25" s="154"/>
      <c r="O25" s="154"/>
      <c r="P25" s="154"/>
    </row>
    <row r="26" spans="2:16" ht="13.5" customHeight="1" x14ac:dyDescent="0.35">
      <c r="B26" s="155"/>
      <c r="C26" s="102"/>
      <c r="D26" s="102"/>
      <c r="E26" s="109" t="s">
        <v>164</v>
      </c>
      <c r="F26" s="154"/>
      <c r="G26" s="154"/>
      <c r="H26" s="154"/>
      <c r="I26" s="154"/>
      <c r="J26" s="102"/>
      <c r="K26" s="102"/>
      <c r="L26" s="36" t="s">
        <v>176</v>
      </c>
      <c r="M26" s="154"/>
      <c r="N26" s="154"/>
      <c r="O26" s="154"/>
      <c r="P26" s="154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0.32916666666666666</v>
      </c>
      <c r="D30" s="43">
        <v>0.11944444444444445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0.44861111111111113</v>
      </c>
    </row>
    <row r="31" spans="2:16" ht="14.1" customHeight="1" x14ac:dyDescent="0.35">
      <c r="B31" s="37" t="s">
        <v>169</v>
      </c>
      <c r="C31" s="47">
        <v>0.34166666666666667</v>
      </c>
      <c r="D31" s="7">
        <v>0.12291666666666666</v>
      </c>
      <c r="E31" s="7"/>
      <c r="F31" s="7"/>
      <c r="G31" s="7">
        <v>2.2222222222222223E-2</v>
      </c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0.50624999999999998</v>
      </c>
    </row>
    <row r="32" spans="2:16" ht="14.1" customHeight="1" x14ac:dyDescent="0.35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0.34166666666666667</v>
      </c>
      <c r="D34" s="106">
        <f t="shared" ref="D34:P34" si="1">D31-D32-D33</f>
        <v>0.12291666666666666</v>
      </c>
      <c r="E34" s="106">
        <f t="shared" si="1"/>
        <v>0</v>
      </c>
      <c r="F34" s="106">
        <f t="shared" si="1"/>
        <v>0</v>
      </c>
      <c r="G34" s="106">
        <f t="shared" si="1"/>
        <v>2.2222222222222223E-2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1.9444444444444445E-2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0.50624999999999998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7" t="s">
        <v>67</v>
      </c>
      <c r="C36" s="144" t="s">
        <v>187</v>
      </c>
      <c r="D36" s="145"/>
      <c r="E36" s="144" t="s">
        <v>189</v>
      </c>
      <c r="F36" s="145"/>
      <c r="G36" s="144" t="s">
        <v>184</v>
      </c>
      <c r="H36" s="145"/>
      <c r="I36" s="144" t="s">
        <v>185</v>
      </c>
      <c r="J36" s="145"/>
      <c r="K36" s="144" t="s">
        <v>195</v>
      </c>
      <c r="L36" s="145"/>
      <c r="M36" s="144"/>
      <c r="N36" s="145"/>
      <c r="O36" s="117"/>
      <c r="P36" s="117"/>
    </row>
    <row r="37" spans="2:16" ht="18" customHeight="1" x14ac:dyDescent="0.35">
      <c r="B37" s="158"/>
      <c r="C37" s="144"/>
      <c r="D37" s="145"/>
      <c r="E37" s="117"/>
      <c r="F37" s="117"/>
      <c r="G37" s="117"/>
      <c r="H37" s="117"/>
      <c r="I37" s="117"/>
      <c r="J37" s="117"/>
      <c r="K37" s="117"/>
      <c r="L37" s="117"/>
      <c r="M37" s="144"/>
      <c r="N37" s="145"/>
      <c r="O37" s="117"/>
      <c r="P37" s="117"/>
    </row>
    <row r="38" spans="2:16" ht="18" customHeight="1" x14ac:dyDescent="0.35">
      <c r="B38" s="15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9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35">
      <c r="B44" s="121" t="s">
        <v>200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201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186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202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70" t="s">
        <v>203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2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83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83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9" t="s">
        <v>167</v>
      </c>
      <c r="C53" s="190"/>
      <c r="D53" s="111"/>
      <c r="E53" s="111"/>
      <c r="F53" s="111"/>
      <c r="G53" s="191"/>
      <c r="H53" s="190"/>
      <c r="I53" s="190"/>
      <c r="J53" s="190"/>
      <c r="K53" s="190"/>
      <c r="L53" s="190"/>
      <c r="M53" s="190"/>
      <c r="N53" s="190"/>
      <c r="O53" s="190"/>
      <c r="P53" s="192"/>
    </row>
    <row r="54" spans="2:16" ht="14.1" customHeight="1" thickTop="1" thickBot="1" x14ac:dyDescent="0.4">
      <c r="B54" s="184" t="s">
        <v>179</v>
      </c>
      <c r="C54" s="185"/>
      <c r="D54" s="185"/>
      <c r="E54" s="185"/>
      <c r="F54" s="108">
        <v>1727</v>
      </c>
      <c r="G54" s="186"/>
      <c r="H54" s="187"/>
      <c r="I54" s="187"/>
      <c r="J54" s="187"/>
      <c r="K54" s="187"/>
      <c r="L54" s="187"/>
      <c r="M54" s="187"/>
      <c r="N54" s="187"/>
      <c r="O54" s="187"/>
      <c r="P54" s="188"/>
    </row>
    <row r="55" spans="2:16" ht="13.5" customHeight="1" thickTop="1" x14ac:dyDescent="0.35"/>
    <row r="56" spans="2:16" ht="17.25" customHeight="1" x14ac:dyDescent="0.35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00000000000001" customHeight="1" x14ac:dyDescent="0.35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00000000000001" customHeight="1" x14ac:dyDescent="0.35">
      <c r="B59" s="173" t="s">
        <v>76</v>
      </c>
      <c r="C59" s="161"/>
      <c r="D59" s="58">
        <v>7</v>
      </c>
      <c r="E59" s="173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00000000000001" customHeight="1" x14ac:dyDescent="0.35">
      <c r="B60" s="173" t="s">
        <v>81</v>
      </c>
      <c r="C60" s="161"/>
      <c r="D60" s="58" t="b">
        <v>1</v>
      </c>
      <c r="E60" s="173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00000000000001" customHeight="1" x14ac:dyDescent="0.35">
      <c r="B61" s="173" t="s">
        <v>86</v>
      </c>
      <c r="C61" s="161"/>
      <c r="D61" s="58" t="b">
        <v>1</v>
      </c>
      <c r="E61" s="173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00000000000001" customHeight="1" x14ac:dyDescent="0.35">
      <c r="B62" s="160" t="s">
        <v>88</v>
      </c>
      <c r="C62" s="161"/>
      <c r="D62" s="58">
        <v>1</v>
      </c>
      <c r="E62" s="173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00000000000001" customHeight="1" x14ac:dyDescent="0.35">
      <c r="B63" s="160" t="s">
        <v>94</v>
      </c>
      <c r="C63" s="161"/>
      <c r="D63" s="58">
        <v>1</v>
      </c>
      <c r="E63" s="173" t="s">
        <v>95</v>
      </c>
      <c r="F63" s="161"/>
      <c r="G63" s="58" t="b">
        <v>1</v>
      </c>
      <c r="H63" s="64"/>
      <c r="I63" s="65"/>
      <c r="J63" s="66"/>
      <c r="K63" s="160" t="s">
        <v>96</v>
      </c>
      <c r="L63" s="161"/>
      <c r="M63" s="58" t="b">
        <v>1</v>
      </c>
      <c r="N63" s="162" t="s">
        <v>165</v>
      </c>
      <c r="O63" s="161"/>
      <c r="P63" s="58" t="b">
        <v>1</v>
      </c>
    </row>
    <row r="64" spans="2:16" ht="20.100000000000001" customHeight="1" x14ac:dyDescent="0.35">
      <c r="B64" s="160" t="s">
        <v>97</v>
      </c>
      <c r="C64" s="161"/>
      <c r="D64" s="58" t="b">
        <v>1</v>
      </c>
      <c r="E64" s="173" t="s">
        <v>98</v>
      </c>
      <c r="F64" s="161"/>
      <c r="G64" s="58" t="b">
        <v>1</v>
      </c>
      <c r="H64" s="67"/>
      <c r="I64" s="68"/>
      <c r="J64" s="69"/>
      <c r="K64" s="180" t="s">
        <v>99</v>
      </c>
      <c r="L64" s="181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3" t="s">
        <v>162</v>
      </c>
      <c r="F65" s="161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4" t="s">
        <v>105</v>
      </c>
      <c r="C69" s="174"/>
      <c r="D69" s="77"/>
      <c r="E69" s="77"/>
      <c r="F69" s="176" t="s">
        <v>106</v>
      </c>
      <c r="G69" s="178" t="s">
        <v>107</v>
      </c>
      <c r="H69" s="77"/>
      <c r="I69" s="174" t="s">
        <v>108</v>
      </c>
      <c r="J69" s="174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5"/>
      <c r="C70" s="175"/>
      <c r="D70" s="81"/>
      <c r="E70" s="82"/>
      <c r="F70" s="177"/>
      <c r="G70" s="179"/>
      <c r="H70" s="83"/>
      <c r="I70" s="175"/>
      <c r="J70" s="175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-161.65700000000001</v>
      </c>
      <c r="D72" s="60">
        <v>-165.36699999999999</v>
      </c>
      <c r="E72" s="96" t="s">
        <v>118</v>
      </c>
      <c r="F72" s="60">
        <v>20.49</v>
      </c>
      <c r="G72" s="60">
        <v>19.87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-155.79900000000001</v>
      </c>
      <c r="D73" s="60">
        <v>-161.75</v>
      </c>
      <c r="E73" s="98" t="s">
        <v>122</v>
      </c>
      <c r="F73" s="60">
        <v>29</v>
      </c>
      <c r="G73" s="60">
        <v>22.53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-203.83600000000001</v>
      </c>
      <c r="D74" s="60">
        <v>-204.33199999999999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-125.26300000000001</v>
      </c>
      <c r="D75" s="60">
        <v>-134.82300000000001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31.495000000000001</v>
      </c>
      <c r="D76" s="60">
        <v>27.994</v>
      </c>
      <c r="E76" s="98" t="s">
        <v>137</v>
      </c>
      <c r="F76" s="116">
        <v>35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29.295999999999999</v>
      </c>
      <c r="D77" s="60">
        <v>26.890999999999998</v>
      </c>
      <c r="E77" s="98" t="s">
        <v>142</v>
      </c>
      <c r="F77" s="116">
        <v>250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24.372</v>
      </c>
      <c r="D78" s="60">
        <v>22.036000000000001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22.725999999999999</v>
      </c>
      <c r="D79" s="60">
        <v>20.678000000000001</v>
      </c>
      <c r="E79" s="96" t="s">
        <v>152</v>
      </c>
      <c r="F79" s="60">
        <v>16.7</v>
      </c>
      <c r="G79" s="60">
        <v>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9.8099999999999992E-6</v>
      </c>
      <c r="D80" s="115">
        <v>9.6800000000000005E-6</v>
      </c>
      <c r="E80" s="98" t="s">
        <v>157</v>
      </c>
      <c r="F80" s="60">
        <v>32.5</v>
      </c>
      <c r="G80" s="60">
        <v>52.9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50" t="s">
        <v>161</v>
      </c>
      <c r="C84" s="150"/>
    </row>
    <row r="85" spans="2:16" ht="15" customHeight="1" x14ac:dyDescent="0.35">
      <c r="B85" s="151" t="s">
        <v>183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 x14ac:dyDescent="0.35">
      <c r="B86" s="118" t="s">
        <v>204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 x14ac:dyDescent="0.35">
      <c r="B88" s="124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24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24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24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24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24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24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24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2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2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2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2025-07-24T20:48:00Z</dcterms:modified>
</cp:coreProperties>
</file>