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6421281F-5791-48E9-B4F5-BEF1F55DCDEE}" xr6:coauthVersionLast="47" xr6:coauthVersionMax="47" xr10:uidLastSave="{00000000-0000-0000-0000-000000000000}"/>
  <bookViews>
    <workbookView xWindow="26556" yWindow="1189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<sst xmlns="http://schemas.openxmlformats.org/spreadsheetml/2006/main" count="230" uniqueCount="214">
  <si>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</si>
  <si>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</si>
  <si>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</si>
  <si>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</si>
  <si>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</si>
  <si>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</si>
  <si>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</si>
  <si>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</si>
  <si>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</si>
  <si>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</si>
  <si>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</si>
  <si>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</si>
  <si>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</si>
  <si>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</si>
  <si>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</si>
  <si>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</si>
  <si>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</si>
  <si>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</si>
  <si>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</si>
  <si>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</si>
  <si>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</si>
  <si>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</si>
  <si>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</si>
  <si>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</si>
  <si>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</si>
  <si>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</si>
  <si>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</si>
  <si>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</si>
  <si>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</si>
  <si>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</si>
  <si>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</si>
  <si>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</si>
  <si>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</si>
  <si>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</si>
  <si>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</si>
  <si>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</si>
  <si>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</si>
  <si>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</si>
  <si>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</si>
  <si>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</si>
  <si>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</si>
  <si>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</si>
  <si>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</si>
  <si>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</si>
  <si>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</si>
  <si>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</si>
  <si>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</si>
  <si>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</si>
  <si>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</si>
  <si>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</si>
  <si>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</si>
  <si>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</si>
  <si>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</si>
  <si>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</si>
  <si>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</si>
  <si>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</si>
  <si>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</si>
  <si>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</si>
  <si>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</si>
  <si>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</si>
  <si>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</si>
  <si>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</si>
  <si>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</si>
  <si>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</si>
  <si>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</si>
  <si>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</si>
  <si>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</si>
  <si>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</si>
  <si>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</si>
  <si>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</si>
  <si>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</si>
  <si>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</si>
  <si>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</si>
  <si>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</si>
  <si>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</si>
  <si>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</si>
  <si>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</si>
  <si>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</si>
  <si>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</si>
  <si>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</si>
  <si>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</si>
  <si>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</si>
  <si>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</si>
  <si>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</si>
  <si>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</si>
  <si>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</si>
  <si>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</si>
  <si>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</si>
  <si>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</si>
  <si>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</si>
  <si>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</si>
  <si>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</si>
  <si>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</si>
  <si>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</si>
  <si>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</si>
  <si>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</si>
  <si>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</si>
  <si>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</si>
  <si>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</si>
  <si>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</si>
  <si>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</si>
  <si>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</si>
  <si>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</si>
  <si>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</si>
  <si>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</si>
  <si>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</si>
  <si>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</si>
  <si>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</si>
  <si>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</si>
  <si>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</si>
  <si>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</si>
  <si>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</si>
  <si>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</si>
  <si>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</si>
  <si>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</si>
  <si>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</si>
  <si>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</si>
  <si>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</si>
  <si>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</si>
  <si>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</si>
  <si>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</si>
  <si>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</si>
  <si>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</si>
  <si>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</si>
  <si>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</si>
  <si>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</si>
  <si>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</si>
  <si>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</si>
  <si>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</si>
  <si>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</si>
  <si>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</si>
  <si>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</si>
  <si>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</si>
  <si>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</si>
  <si>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</si>
  <si>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</si>
  <si>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</si>
  <si>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</si>
  <si>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</si>
  <si>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</si>
  <si>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</si>
  <si>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</si>
  <si>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</si>
  <si>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</si>
  <si>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</si>
  <si>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</si>
  <si>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</si>
  <si>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</si>
  <si>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</si>
  <si>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</si>
  <si>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</si>
  <si>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</si>
  <si>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</si>
  <si>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</si>
  <si>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</si>
  <si>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</si>
  <si>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</si>
  <si>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</si>
  <si>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</si>
  <si>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</si>
  <si>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</si>
  <si>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</si>
  <si>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</si>
  <si>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</si>
  <si>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</si>
  <si>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</si>
  <si>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</si>
  <si>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</si>
  <si>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</si>
  <si>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</si>
  <si>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</si>
  <si>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</si>
  <si>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</si>
  <si>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</si>
  <si>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</si>
  <si>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</si>
  <si>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</si>
  <si>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</si>
  <si>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</si>
  <si>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</si>
  <si>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</si>
  <si>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</si>
  <si>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</si>
  <si>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BLG-DEEPS</t>
    <phoneticPr fontId="3" type="noConversion"/>
  </si>
  <si>
    <t xml:space="preserve">월령 40% 이상으로 방풍막 연결 </t>
    <phoneticPr fontId="3" type="noConversion"/>
  </si>
  <si>
    <t>F_032103-032104</t>
    <phoneticPr fontId="3" type="noConversion"/>
  </si>
  <si>
    <t>M_032156:K</t>
    <phoneticPr fontId="3" type="noConversion"/>
  </si>
  <si>
    <t>M_032157</t>
    <phoneticPr fontId="3" type="noConversion"/>
  </si>
  <si>
    <t>E_032223</t>
    <phoneticPr fontId="3" type="noConversion"/>
  </si>
  <si>
    <t>E_032225</t>
    <phoneticPr fontId="3" type="noConversion"/>
  </si>
  <si>
    <t>E_032226-032229</t>
    <phoneticPr fontId="3" type="noConversion"/>
  </si>
  <si>
    <t>없고 Actuator가 같은 값으로 나와있어 초점 초기화해준 뒤 정상화 됨</t>
    <phoneticPr fontId="3" type="noConversion"/>
  </si>
  <si>
    <t>T_032291</t>
    <phoneticPr fontId="3" type="noConversion"/>
  </si>
  <si>
    <t>E_032103</t>
    <phoneticPr fontId="3" type="noConversion"/>
  </si>
  <si>
    <t>T_032298</t>
    <phoneticPr fontId="3" type="noConversion"/>
  </si>
  <si>
    <t>E_032223 이미지에 세로줄이 보이고 Shutter오류가 떠서 Shutter Control을 확인했는데 이상 없음 / 혹시몰라서 FSA recycle 해준 후 정상화됨</t>
    <phoneticPr fontId="3" type="noConversion"/>
  </si>
  <si>
    <t xml:space="preserve">E_032103 구름과 달이 없는데도 밝게 찍힘 </t>
    <phoneticPr fontId="3" type="noConversion"/>
  </si>
  <si>
    <t>HA limit으로 BLG #191/317-320/324-327 스킵 함</t>
    <phoneticPr fontId="3" type="noConversion"/>
  </si>
  <si>
    <t>M_032289</t>
    <phoneticPr fontId="3" type="noConversion"/>
  </si>
  <si>
    <t>C_032266-032310</t>
    <phoneticPr fontId="3" type="noConversion"/>
  </si>
  <si>
    <t>KSP</t>
    <phoneticPr fontId="3" type="noConversion"/>
  </si>
  <si>
    <t>NNE</t>
    <phoneticPr fontId="3" type="noConversion"/>
  </si>
  <si>
    <t>N</t>
    <phoneticPr fontId="3" type="noConversion"/>
  </si>
  <si>
    <t>ESE</t>
    <phoneticPr fontId="3" type="noConversion"/>
  </si>
  <si>
    <t>I_032119</t>
    <phoneticPr fontId="3" type="noConversion"/>
  </si>
  <si>
    <t>E_032225 Full shutter 안닫혀서 FSA recycle 해줌 / E_032226-032229 이후에도 초점이 갑자기 틀어지고 Shutter 오류 떠서 gmon과 FSA를 재실행 해도 변함</t>
    <phoneticPr fontId="3" type="noConversion"/>
  </si>
  <si>
    <t>I_032119 filter I와 초점 값 누락 됨</t>
    <phoneticPr fontId="3" type="noConversion"/>
  </si>
  <si>
    <t xml:space="preserve">I-BAND 촬영함    </t>
    <phoneticPr fontId="3" type="noConversion"/>
  </si>
  <si>
    <t>T_032291/ T_032298 HA limit으로 망원경이 멈추면서 별이 흐름</t>
    <phoneticPr fontId="3" type="noConversion"/>
  </si>
  <si>
    <t>[14:35] 짙은구름으로 관측 중단 / [15:30] 관측재개 / [17:05] 짙은 구름으로 관측 중단 / [18:20] 관측 재개 / [20:15] 옅은 구름으로 오전 flat 건너뜀</t>
    <phoneticPr fontId="3" type="noConversion"/>
  </si>
  <si>
    <t>TMT</t>
    <phoneticPr fontId="3" type="noConversion"/>
  </si>
  <si>
    <t>6s/22k 10s/25k 14s/24k 18s/22k</t>
    <phoneticPr fontId="3" type="noConversion"/>
  </si>
  <si>
    <t>-</t>
    <phoneticPr fontId="3" type="noConversion"/>
  </si>
  <si>
    <t>DS9(영상 확인) 8회꺼짐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</si>
</sst>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45859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82.384823848238483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0.3659722222222222</v>
      </c>
      <c r="D9" s="8">
        <v>1.1000000000000001</v>
      </c>
      <c r="E9" s="8">
        <v>9.3000000000000007</v>
      </c>
      <c r="F9" s="8">
        <v>67.7</v>
      </c>
      <c r="G9" s="36" t="s">
        <v>203</v>
      </c>
      <c r="H9" s="8">
        <v>2.6</v>
      </c>
      <c r="I9" s="36">
        <v>16.2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1.9</v>
      </c>
      <c r="E10" s="8">
        <v>8.6999999999999993</v>
      </c>
      <c r="F10" s="8">
        <v>69.8</v>
      </c>
      <c r="G10" s="36" t="s">
        <v>202</v>
      </c>
      <c r="H10" s="8">
        <v>3.7</v>
      </c>
      <c r="I10" s="11"/>
      <c r="J10" s="9">
        <f>IF(L10, 1, 0) + IF(M10, 2, 0) + IF(N10, 4, 0) + IF(O10, 8, 0) + IF(P10, 16, 0)</f>
        <v>8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0.81666666666666665</v>
      </c>
      <c r="D11" s="15">
        <v>1.7</v>
      </c>
      <c r="E11" s="15">
        <v>7.2</v>
      </c>
      <c r="F11" s="15">
        <v>71.8</v>
      </c>
      <c r="G11" s="36" t="s">
        <v>201</v>
      </c>
      <c r="H11" s="15">
        <v>2.2000000000000002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24.450694444444444</v>
      </c>
      <c r="D12" s="19">
        <f>AVERAGE(D9:D11)</f>
        <v>1.5666666666666667</v>
      </c>
      <c r="E12" s="19">
        <f>AVERAGE(E9:E11)</f>
        <v>8.4</v>
      </c>
      <c r="F12" s="20">
        <f>AVERAGE(F9:F11)</f>
        <v>69.766666666666666</v>
      </c>
      <c r="G12" s="21"/>
      <c r="H12" s="22">
        <f>AVERAGE(H9:H11)</f>
        <v>2.8333333333333335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27" t="s">
        <v>200</v>
      </c>
      <c r="H16" s="27" t="s">
        <v>180</v>
      </c>
      <c r="I16" s="113" t="s">
        <v>200</v>
      </c>
      <c r="J16" s="113" t="s">
        <v>210</v>
      </c>
      <c r="K16" s="27" t="s">
        <v>180</v>
      </c>
      <c r="L16" s="27" t="s">
        <v>180</v>
      </c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0.30416666666666664</v>
      </c>
      <c r="D17" s="28">
        <v>0.30555555555555558</v>
      </c>
      <c r="E17" s="28">
        <v>0.33263888888888887</v>
      </c>
      <c r="F17" s="28">
        <v>0.35208333333333336</v>
      </c>
      <c r="G17" s="28">
        <v>0.70625000000000004</v>
      </c>
      <c r="H17" s="28">
        <v>0.72569444444444442</v>
      </c>
      <c r="I17" s="28">
        <v>0.76527777777777772</v>
      </c>
      <c r="J17" s="28">
        <v>0.8256944444444444</v>
      </c>
      <c r="K17" s="28">
        <v>0.84513888888888888</v>
      </c>
      <c r="L17" s="28">
        <v>0.85138888888888886</v>
      </c>
      <c r="M17" s="28"/>
      <c r="N17" s="28"/>
      <c r="O17" s="28"/>
      <c r="P17" s="28">
        <v>0.88055555555555554</v>
      </c>
    </row>
    <row r="18" spans="2:16" ht="14.1" customHeight="1" x14ac:dyDescent="0.35">
      <c r="B18" s="35" t="s">
        <v>42</v>
      </c>
      <c r="C18" s="27">
        <v>32089</v>
      </c>
      <c r="D18" s="27">
        <v>32089</v>
      </c>
      <c r="E18" s="27">
        <v>32103</v>
      </c>
      <c r="F18" s="27">
        <v>32115</v>
      </c>
      <c r="G18" s="27">
        <v>32307</v>
      </c>
      <c r="H18" s="27">
        <v>32311</v>
      </c>
      <c r="I18" s="27">
        <v>32344</v>
      </c>
      <c r="J18" s="27">
        <v>32383</v>
      </c>
      <c r="K18" s="27">
        <v>32395</v>
      </c>
      <c r="L18" s="27">
        <v>32400</v>
      </c>
      <c r="M18" s="27"/>
      <c r="N18" s="27"/>
      <c r="O18" s="27"/>
      <c r="P18" s="114">
        <v>32431</v>
      </c>
    </row>
    <row r="19" spans="2:16" ht="14.1" customHeight="1" thickBot="1" x14ac:dyDescent="0.4">
      <c r="B19" s="13" t="s">
        <v>43</v>
      </c>
      <c r="C19" s="29"/>
      <c r="D19" s="27">
        <v>32102</v>
      </c>
      <c r="E19" s="30">
        <v>32114</v>
      </c>
      <c r="F19" s="30">
        <v>32306</v>
      </c>
      <c r="G19" s="30">
        <v>32310</v>
      </c>
      <c r="H19" s="30">
        <v>32346</v>
      </c>
      <c r="I19" s="30">
        <v>32382</v>
      </c>
      <c r="J19" s="30">
        <v>32394</v>
      </c>
      <c r="K19" s="30">
        <v>32399</v>
      </c>
      <c r="L19" s="30">
        <v>32430</v>
      </c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14</v>
      </c>
      <c r="E20" s="33">
        <f>IF(ISNUMBER(E18),E19-E18+1,"")</f>
        <v>12</v>
      </c>
      <c r="F20" s="33">
        <f>IF(ISNUMBER(F18),F19-F18+1,"")</f>
        <v>192</v>
      </c>
      <c r="G20" s="33">
        <f>IF(ISNUMBER(G18),G19-G18+1,"")</f>
        <v>4</v>
      </c>
      <c r="H20" s="33">
        <f>IF(ISNUMBER(H18),H19-H18+1,"")</f>
        <v>36</v>
      </c>
      <c r="I20" s="33">
        <f t="shared" ref="I20:O20" si="0">IF(ISNUMBER(I18),I19-I18+1,"")</f>
        <v>39</v>
      </c>
      <c r="J20" s="33">
        <f t="shared" si="0"/>
        <v>12</v>
      </c>
      <c r="K20" s="33">
        <f t="shared" si="0"/>
        <v>5</v>
      </c>
      <c r="L20" s="33">
        <f t="shared" si="0"/>
        <v>31</v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>
        <v>0.32430555555555557</v>
      </c>
      <c r="D23" s="112">
        <v>0.32708333333333334</v>
      </c>
      <c r="E23" s="36" t="s">
        <v>48</v>
      </c>
      <c r="F23" s="165" t="s">
        <v>211</v>
      </c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 t="s">
        <v>212</v>
      </c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0.33819444444444446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0.1125</v>
      </c>
      <c r="P30" s="46">
        <f>SUM(C30:J30,L30:N30)</f>
        <v>0.33819444444444446</v>
      </c>
    </row>
    <row r="31" spans="2:16" ht="14.1" customHeight="1" x14ac:dyDescent="0.35">
      <c r="B31" s="37" t="s">
        <v>169</v>
      </c>
      <c r="C31" s="47">
        <v>0.35416666666666669</v>
      </c>
      <c r="D31" s="7">
        <v>0.11944444444444445</v>
      </c>
      <c r="E31" s="7"/>
      <c r="F31" s="7"/>
      <c r="G31" s="7">
        <v>1.9444444444444445E-2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0.51250000000000007</v>
      </c>
    </row>
    <row r="32" spans="2:16" ht="14.1" customHeight="1" x14ac:dyDescent="0.35">
      <c r="B32" s="37" t="s">
        <v>65</v>
      </c>
      <c r="C32" s="49">
        <v>3.8194444444444448E-2</v>
      </c>
      <c r="D32" s="50">
        <v>5.2083333333333336E-2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9.027777777777779E-2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0.31597222222222221</v>
      </c>
      <c r="D34" s="106">
        <f t="shared" ref="D34:P34" si="1">D31-D32-D33</f>
        <v>6.7361111111111122E-2</v>
      </c>
      <c r="E34" s="106">
        <f t="shared" si="1"/>
        <v>0</v>
      </c>
      <c r="F34" s="106">
        <f t="shared" si="1"/>
        <v>0</v>
      </c>
      <c r="G34" s="106">
        <f t="shared" si="1"/>
        <v>1.9444444444444445E-2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0.42222222222222228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193</v>
      </c>
      <c r="D36" s="156"/>
      <c r="E36" s="155" t="s">
        <v>185</v>
      </c>
      <c r="F36" s="156"/>
      <c r="G36" s="155" t="s">
        <v>204</v>
      </c>
      <c r="H36" s="156"/>
      <c r="I36" s="155" t="s">
        <v>186</v>
      </c>
      <c r="J36" s="156"/>
      <c r="K36" s="155" t="s">
        <v>187</v>
      </c>
      <c r="L36" s="156"/>
      <c r="M36" s="155" t="s">
        <v>188</v>
      </c>
      <c r="N36" s="156"/>
      <c r="O36" s="151" t="s">
        <v>189</v>
      </c>
      <c r="P36" s="151"/>
    </row>
    <row r="37" spans="2:16" ht="18" customHeight="1" x14ac:dyDescent="0.35">
      <c r="B37" s="153"/>
      <c r="C37" s="155" t="s">
        <v>190</v>
      </c>
      <c r="D37" s="156"/>
      <c r="E37" s="151" t="s">
        <v>199</v>
      </c>
      <c r="F37" s="151"/>
      <c r="G37" s="151" t="s">
        <v>198</v>
      </c>
      <c r="H37" s="151"/>
      <c r="I37" s="151" t="s">
        <v>192</v>
      </c>
      <c r="J37" s="151"/>
      <c r="K37" s="151" t="s">
        <v>194</v>
      </c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206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205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 t="s">
        <v>191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 t="s">
        <v>209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 t="s">
        <v>197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93" t="s">
        <v>208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 t="s">
        <v>207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1468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-162.66</v>
      </c>
      <c r="D72" s="60">
        <v>-164.10300000000001</v>
      </c>
      <c r="E72" s="96" t="s">
        <v>118</v>
      </c>
      <c r="F72" s="60">
        <v>19.52</v>
      </c>
      <c r="G72" s="60">
        <v>19.43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-157.06200000000001</v>
      </c>
      <c r="D73" s="60">
        <v>-159.994</v>
      </c>
      <c r="E73" s="98" t="s">
        <v>122</v>
      </c>
      <c r="F73" s="60">
        <v>40.49</v>
      </c>
      <c r="G73" s="60">
        <v>38.5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-204.00200000000001</v>
      </c>
      <c r="D74" s="60">
        <v>-204.113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-126.553</v>
      </c>
      <c r="D75" s="60">
        <v>-131.53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30.5</v>
      </c>
      <c r="D76" s="60">
        <v>29.266999999999999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28.451000000000001</v>
      </c>
      <c r="D77" s="60">
        <v>27.620999999999999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23.48</v>
      </c>
      <c r="D78" s="60">
        <v>22.677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21.936</v>
      </c>
      <c r="D79" s="60">
        <v>21.225000000000001</v>
      </c>
      <c r="E79" s="96" t="s">
        <v>152</v>
      </c>
      <c r="F79" s="60">
        <v>15.1</v>
      </c>
      <c r="G79" s="60">
        <v>9.1999999999999993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9.5799999999999998E-6</v>
      </c>
      <c r="D80" s="115">
        <v>9.8600000000000005E-6</v>
      </c>
      <c r="E80" s="98" t="s">
        <v>157</v>
      </c>
      <c r="F80" s="60">
        <v>55.3</v>
      </c>
      <c r="G80" s="60">
        <v>72.099999999999994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184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213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2025-07-21T21:24:22Z</dcterms:modified>
</cp:coreProperties>
</file>