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7\"/>
    </mc:Choice>
  </mc:AlternateContent>
  <xr:revisionPtr revIDLastSave="0" documentId="13_ncr:1_{99354A29-33AC-4334-8895-39779A941B37}" xr6:coauthVersionLast="47" xr6:coauthVersionMax="47" xr10:uidLastSave="{00000000-0000-0000-0000-000000000000}"/>
  <bookViews>
    <workbookView xWindow="26424" yWindow="10464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<sst xmlns="http://schemas.openxmlformats.org/spreadsheetml/2006/main" count="220" uniqueCount="207">
  <si>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</si>
  <si>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</si>
  <si>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</si>
  <si>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</si>
  <si>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</si>
  <si>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</si>
  <si>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</si>
  <si>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</si>
  <si>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</si>
  <si>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</si>
  <si>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</si>
  <si>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</si>
  <si>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</si>
  <si>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</si>
  <si>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</si>
  <si>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</si>
  <si>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</si>
  <si>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</si>
  <si>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</si>
  <si>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</si>
  <si>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</si>
  <si>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</si>
  <si>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</si>
  <si>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</si>
  <si>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</si>
  <si>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</si>
  <si>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</si>
  <si>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</si>
  <si>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</si>
  <si>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</si>
  <si>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</si>
  <si>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</si>
  <si>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</si>
  <si>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</si>
  <si>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</si>
  <si>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</si>
  <si>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</si>
  <si>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</si>
  <si>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</si>
  <si>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</si>
  <si>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</si>
  <si>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</si>
  <si>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</si>
  <si>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</si>
  <si>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</si>
  <si>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</si>
  <si>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</si>
  <si>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</si>
  <si>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</si>
  <si>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</si>
  <si>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</si>
  <si>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</si>
  <si>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</si>
  <si>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</si>
  <si>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</si>
  <si>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</si>
  <si>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</si>
  <si>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</si>
  <si>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</si>
  <si>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</si>
  <si>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</si>
  <si>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</si>
  <si>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</si>
  <si>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</si>
  <si>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</si>
  <si>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</si>
  <si>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</si>
  <si>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</si>
  <si>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</si>
  <si>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</si>
  <si>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</si>
  <si>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</si>
  <si>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</si>
  <si>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</si>
  <si>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</si>
  <si>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</si>
  <si>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</si>
  <si>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</si>
  <si>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</si>
  <si>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</si>
  <si>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</si>
  <si>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</si>
  <si>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</si>
  <si>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</si>
  <si>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</si>
  <si>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</si>
  <si>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</si>
  <si>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</si>
  <si>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</si>
  <si>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</si>
  <si>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</si>
  <si>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</si>
  <si>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</si>
  <si>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</si>
  <si>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</si>
  <si>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</si>
  <si>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</si>
  <si>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</si>
  <si>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</si>
  <si>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</si>
  <si>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</si>
  <si>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</si>
  <si>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</si>
  <si>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</si>
  <si>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</si>
  <si>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</si>
  <si>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</si>
  <si>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</si>
  <si>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</si>
  <si>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</si>
  <si>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</si>
  <si>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</si>
  <si>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</si>
  <si>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</si>
  <si>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</si>
  <si>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</si>
  <si>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</si>
  <si>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</si>
  <si>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</si>
  <si>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</si>
  <si>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</si>
  <si>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</si>
  <si>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</si>
  <si>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</si>
  <si>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</si>
  <si>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</si>
  <si>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</si>
  <si>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</si>
  <si>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</si>
  <si>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</si>
  <si>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</si>
  <si>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</si>
  <si>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</si>
  <si>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</si>
  <si>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</si>
  <si>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</si>
  <si>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</si>
  <si>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</si>
  <si>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</si>
  <si>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</si>
  <si>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</si>
  <si>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</si>
  <si>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</si>
  <si>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</si>
  <si>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</si>
  <si>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</si>
  <si>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</si>
  <si>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</si>
  <si>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</si>
  <si>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</si>
  <si>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</si>
  <si>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</si>
  <si>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</si>
  <si>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</si>
  <si>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</si>
  <si>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</si>
  <si>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</si>
  <si>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</si>
  <si>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</si>
  <si>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</si>
  <si>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</si>
  <si>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</si>
  <si>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</si>
  <si>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</si>
  <si>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</si>
  <si>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</si>
  <si>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</si>
  <si>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</si>
  <si>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</si>
  <si>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</si>
  <si>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</si>
  <si>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</si>
  <si>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</si>
  <si>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</si>
  <si>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</si>
  <si>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</si>
  <si>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</si>
  <si>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</si>
  <si>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</si>
  <si>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</si>
  <si>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</si>
  <si>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</si>
  <si>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두원재</t>
    <phoneticPr fontId="3" type="noConversion"/>
  </si>
  <si>
    <t>BLG-DEEPS</t>
    <phoneticPr fontId="3" type="noConversion"/>
  </si>
  <si>
    <t xml:space="preserve">월령 40% 이상으로 방풍막 연결 </t>
    <phoneticPr fontId="3" type="noConversion"/>
  </si>
  <si>
    <t>T_031973</t>
    <phoneticPr fontId="3" type="noConversion"/>
  </si>
  <si>
    <t>T_031981</t>
    <phoneticPr fontId="3" type="noConversion"/>
  </si>
  <si>
    <t>M_031986-031987:N</t>
    <phoneticPr fontId="3" type="noConversion"/>
  </si>
  <si>
    <t>HA limit으로 BLG #235/315/317-320/322/324-327/330 스킵 함</t>
    <phoneticPr fontId="3" type="noConversion"/>
  </si>
  <si>
    <t>DS9(영상 확인) 4회꺼짐</t>
    <phoneticPr fontId="3" type="noConversion"/>
  </si>
  <si>
    <t>E_031744-031749</t>
    <phoneticPr fontId="3" type="noConversion"/>
  </si>
  <si>
    <t>E_031864</t>
    <phoneticPr fontId="3" type="noConversion"/>
  </si>
  <si>
    <t>I_031766</t>
    <phoneticPr fontId="3" type="noConversion"/>
  </si>
  <si>
    <t>KSP</t>
    <phoneticPr fontId="3" type="noConversion"/>
  </si>
  <si>
    <t xml:space="preserve">E_031744-031749 구름과 달이 없는데도 밝게 찍힘 </t>
    <phoneticPr fontId="3" type="noConversion"/>
  </si>
  <si>
    <t>T_031973 / T_031981 HA limit으로 망원경이 멈추면서 별이 흐름</t>
    <phoneticPr fontId="3" type="noConversion"/>
  </si>
  <si>
    <t>I_031766 filter I와 초점 값 누락 됨</t>
    <phoneticPr fontId="3" type="noConversion"/>
  </si>
  <si>
    <t>E_031864 이미지에 세로줄이 보이고 Shutter오류가 떠서 Shutter Control을 확인했는데 이상 없음 / 혹시몰라서 FSA recycle 해준 후 정상화됨</t>
    <phoneticPr fontId="3" type="noConversion"/>
  </si>
  <si>
    <t>TMT</t>
    <phoneticPr fontId="3" type="noConversion"/>
  </si>
  <si>
    <t>ESE</t>
    <phoneticPr fontId="3" type="noConversion"/>
  </si>
  <si>
    <t>SE</t>
    <phoneticPr fontId="3" type="noConversion"/>
  </si>
  <si>
    <t>ENE</t>
    <phoneticPr fontId="3" type="noConversion"/>
  </si>
  <si>
    <t>8s/23k 12/25k</t>
    <phoneticPr fontId="3" type="noConversion"/>
  </si>
  <si>
    <t>11s/26 15s/29k 19s/28k 23s/26k</t>
    <phoneticPr fontId="3" type="noConversion"/>
  </si>
  <si>
    <t>35s/21k 25s/20k 18s/20k</t>
    <phoneticPr fontId="3" type="noConversion"/>
  </si>
  <si>
    <t>26s/21k 19s/23k 14s/26k 7s/23k</t>
    <phoneticPr fontId="3" type="noConversion"/>
  </si>
  <si>
    <t>19.8.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</si>
</sst>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69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45858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100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0.3659722222222222</v>
      </c>
      <c r="D9" s="8">
        <v>1.6</v>
      </c>
      <c r="E9" s="8">
        <v>7.9</v>
      </c>
      <c r="F9" s="8">
        <v>44</v>
      </c>
      <c r="G9" s="36" t="s">
        <v>199</v>
      </c>
      <c r="H9" s="8">
        <v>4.5999999999999996</v>
      </c>
      <c r="I9" s="36">
        <v>24.8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1.4</v>
      </c>
      <c r="E10" s="8">
        <v>5.9</v>
      </c>
      <c r="F10" s="8">
        <v>66.5</v>
      </c>
      <c r="G10" s="36" t="s">
        <v>200</v>
      </c>
      <c r="H10" s="8">
        <v>8.1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0.81736111111111109</v>
      </c>
      <c r="D11" s="15">
        <v>2.6</v>
      </c>
      <c r="E11" s="15">
        <v>6.8</v>
      </c>
      <c r="F11" s="15">
        <v>73</v>
      </c>
      <c r="G11" s="36" t="s">
        <v>201</v>
      </c>
      <c r="H11" s="15">
        <v>3.2</v>
      </c>
      <c r="I11" s="16"/>
      <c r="J11" s="9">
        <f>IF(L11, 1, 0) + IF(M11, 2, 0) + IF(N11, 4, 0) + IF(O11, 8, 0) + IF(P11, 16, 0)</f>
        <v>1</v>
      </c>
      <c r="K11" s="12" t="b">
        <v>1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24.451388888888889</v>
      </c>
      <c r="D12" s="19">
        <f>AVERAGE(D9:D11)</f>
        <v>1.8666666666666665</v>
      </c>
      <c r="E12" s="19">
        <f>AVERAGE(E9:E11)</f>
        <v>6.8666666666666671</v>
      </c>
      <c r="F12" s="20">
        <f>AVERAGE(F9:F11)</f>
        <v>61.166666666666664</v>
      </c>
      <c r="G12" s="21"/>
      <c r="H12" s="22">
        <f>AVERAGE(H9:H11)</f>
        <v>5.3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183</v>
      </c>
      <c r="F16" s="27" t="s">
        <v>181</v>
      </c>
      <c r="G16" s="27" t="s">
        <v>193</v>
      </c>
      <c r="H16" s="27" t="s">
        <v>198</v>
      </c>
      <c r="I16" s="113" t="s">
        <v>180</v>
      </c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0.30416666666666664</v>
      </c>
      <c r="D17" s="28">
        <v>0.30486111111111114</v>
      </c>
      <c r="E17" s="28">
        <v>0.33263888888888887</v>
      </c>
      <c r="F17" s="28">
        <v>0.35138888888888886</v>
      </c>
      <c r="G17" s="28">
        <v>0.70972222222222225</v>
      </c>
      <c r="H17" s="28">
        <v>0.82291666666666663</v>
      </c>
      <c r="I17" s="28">
        <v>0.84722222222222221</v>
      </c>
      <c r="J17" s="28"/>
      <c r="K17" s="28"/>
      <c r="L17" s="28"/>
      <c r="M17" s="28"/>
      <c r="N17" s="28"/>
      <c r="O17" s="28"/>
      <c r="P17" s="28">
        <v>0.86319444444444449</v>
      </c>
    </row>
    <row r="18" spans="2:16" ht="14.1" customHeight="1" x14ac:dyDescent="0.35">
      <c r="B18" s="35" t="s">
        <v>42</v>
      </c>
      <c r="C18" s="27">
        <v>31730</v>
      </c>
      <c r="D18" s="27">
        <v>31731</v>
      </c>
      <c r="E18" s="27">
        <v>31744</v>
      </c>
      <c r="F18" s="27">
        <v>31756</v>
      </c>
      <c r="G18" s="27">
        <v>31990</v>
      </c>
      <c r="H18" s="27">
        <v>32063</v>
      </c>
      <c r="I18" s="27">
        <v>32075</v>
      </c>
      <c r="J18" s="27"/>
      <c r="K18" s="27"/>
      <c r="L18" s="27"/>
      <c r="M18" s="27"/>
      <c r="N18" s="27"/>
      <c r="O18" s="27"/>
      <c r="P18" s="114">
        <v>32088</v>
      </c>
    </row>
    <row r="19" spans="2:16" ht="14.1" customHeight="1" thickBot="1" x14ac:dyDescent="0.4">
      <c r="B19" s="13" t="s">
        <v>43</v>
      </c>
      <c r="C19" s="29"/>
      <c r="D19" s="27">
        <v>31743</v>
      </c>
      <c r="E19" s="30">
        <v>31755</v>
      </c>
      <c r="F19" s="30">
        <v>31989</v>
      </c>
      <c r="G19" s="30">
        <v>32062</v>
      </c>
      <c r="H19" s="30">
        <v>32074</v>
      </c>
      <c r="I19" s="30">
        <v>32087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13</v>
      </c>
      <c r="E20" s="33">
        <f>IF(ISNUMBER(E18),E19-E18+1,"")</f>
        <v>12</v>
      </c>
      <c r="F20" s="33">
        <f>IF(ISNUMBER(F18),F19-F18+1,"")</f>
        <v>234</v>
      </c>
      <c r="G20" s="33">
        <f>IF(ISNUMBER(G18),G19-G18+1,"")</f>
        <v>73</v>
      </c>
      <c r="H20" s="33">
        <f>IF(ISNUMBER(H18),H19-H18+1,"")</f>
        <v>12</v>
      </c>
      <c r="I20" s="33">
        <f t="shared" ref="I20:O20" si="0">IF(ISNUMBER(I18),I19-I18+1,"")</f>
        <v>13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>
        <v>0.32361111111111113</v>
      </c>
      <c r="D24" s="102">
        <v>0.32430555555555557</v>
      </c>
      <c r="E24" s="109" t="s">
        <v>177</v>
      </c>
      <c r="F24" s="164" t="s">
        <v>202</v>
      </c>
      <c r="G24" s="164"/>
      <c r="H24" s="164"/>
      <c r="I24" s="164"/>
      <c r="J24" s="102">
        <v>0.84861111111111109</v>
      </c>
      <c r="K24" s="102">
        <v>0.85138888888888886</v>
      </c>
      <c r="L24" s="36" t="s">
        <v>175</v>
      </c>
      <c r="M24" s="164" t="s">
        <v>204</v>
      </c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>
        <v>0.32777777777777778</v>
      </c>
      <c r="D26" s="102">
        <v>0.33124999999999999</v>
      </c>
      <c r="E26" s="109" t="s">
        <v>164</v>
      </c>
      <c r="F26" s="164" t="s">
        <v>203</v>
      </c>
      <c r="G26" s="164"/>
      <c r="H26" s="164"/>
      <c r="I26" s="164"/>
      <c r="J26" s="102">
        <v>0.8520833333333333</v>
      </c>
      <c r="K26" s="102">
        <v>0.85555555555555551</v>
      </c>
      <c r="L26" s="36" t="s">
        <v>176</v>
      </c>
      <c r="M26" s="164" t="s">
        <v>205</v>
      </c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0.34097222222222223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0.10972222222222222</v>
      </c>
      <c r="P30" s="46">
        <f>SUM(C30:J30,L30:N30)</f>
        <v>0.34097222222222223</v>
      </c>
    </row>
    <row r="31" spans="2:16" ht="14.1" customHeight="1" x14ac:dyDescent="0.35">
      <c r="B31" s="37" t="s">
        <v>169</v>
      </c>
      <c r="C31" s="47">
        <v>0.35833333333333334</v>
      </c>
      <c r="D31" s="7">
        <v>0.11319444444444444</v>
      </c>
      <c r="E31" s="7"/>
      <c r="F31" s="7"/>
      <c r="G31" s="7">
        <v>1.8749999999999999E-2</v>
      </c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0.50972222222222219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0.35833333333333334</v>
      </c>
      <c r="D34" s="106">
        <f t="shared" ref="D34:P34" si="1">D31-D32-D33</f>
        <v>0.11319444444444444</v>
      </c>
      <c r="E34" s="106">
        <f t="shared" si="1"/>
        <v>0</v>
      </c>
      <c r="F34" s="106">
        <f t="shared" si="1"/>
        <v>0</v>
      </c>
      <c r="G34" s="106">
        <f t="shared" si="1"/>
        <v>1.8749999999999999E-2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1.9444444444444445E-2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0.50972222222222219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190</v>
      </c>
      <c r="D36" s="155"/>
      <c r="E36" s="154" t="s">
        <v>192</v>
      </c>
      <c r="F36" s="155"/>
      <c r="G36" s="154" t="s">
        <v>191</v>
      </c>
      <c r="H36" s="155"/>
      <c r="I36" s="154" t="s">
        <v>185</v>
      </c>
      <c r="J36" s="155"/>
      <c r="K36" s="154" t="s">
        <v>186</v>
      </c>
      <c r="L36" s="155"/>
      <c r="M36" s="154" t="s">
        <v>187</v>
      </c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45" t="s">
        <v>194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6" t="s">
        <v>196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5" t="s">
        <v>197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5" t="s">
        <v>195</v>
      </c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35">
      <c r="B48" s="147" t="s">
        <v>188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1292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9" t="s">
        <v>69</v>
      </c>
      <c r="C56" s="17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0" t="s">
        <v>70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71</v>
      </c>
      <c r="O57" s="181"/>
      <c r="P57" s="184"/>
    </row>
    <row r="58" spans="2:16" ht="17.100000000000001" customHeight="1" x14ac:dyDescent="0.35">
      <c r="B58" s="185" t="s">
        <v>72</v>
      </c>
      <c r="C58" s="186"/>
      <c r="D58" s="187"/>
      <c r="E58" s="185" t="s">
        <v>73</v>
      </c>
      <c r="F58" s="186"/>
      <c r="G58" s="187"/>
      <c r="H58" s="186" t="s">
        <v>74</v>
      </c>
      <c r="I58" s="186"/>
      <c r="J58" s="186"/>
      <c r="K58" s="188" t="s">
        <v>75</v>
      </c>
      <c r="L58" s="186"/>
      <c r="M58" s="189"/>
      <c r="N58" s="190"/>
      <c r="O58" s="186"/>
      <c r="P58" s="191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1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-162.143</v>
      </c>
      <c r="D72" s="60">
        <v>-164.649</v>
      </c>
      <c r="E72" s="96" t="s">
        <v>118</v>
      </c>
      <c r="F72" s="60">
        <v>19.73</v>
      </c>
      <c r="G72" s="60" t="s">
        <v>206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-156.334</v>
      </c>
      <c r="D73" s="60">
        <v>-160.77199999999999</v>
      </c>
      <c r="E73" s="98" t="s">
        <v>122</v>
      </c>
      <c r="F73" s="60">
        <v>27.56</v>
      </c>
      <c r="G73" s="60">
        <v>35.9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-204.44499999999999</v>
      </c>
      <c r="D74" s="60">
        <v>-204.321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-125.733</v>
      </c>
      <c r="D75" s="60">
        <v>-133.13999999999999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30.823</v>
      </c>
      <c r="D76" s="60">
        <v>28.741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28.724</v>
      </c>
      <c r="D77" s="60">
        <v>27.388000000000002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23.782</v>
      </c>
      <c r="D78" s="60">
        <v>22.515999999999998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22.227</v>
      </c>
      <c r="D79" s="60">
        <v>21.158000000000001</v>
      </c>
      <c r="E79" s="96" t="s">
        <v>152</v>
      </c>
      <c r="F79" s="60">
        <v>15.7</v>
      </c>
      <c r="G79" s="60">
        <v>7.5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9.4499999999999993E-6</v>
      </c>
      <c r="D80" s="115">
        <v>9.4499999999999993E-6</v>
      </c>
      <c r="E80" s="98" t="s">
        <v>157</v>
      </c>
      <c r="F80" s="60">
        <v>35.4</v>
      </c>
      <c r="G80" s="60">
        <v>78.400000000000006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184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189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6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8"/>
    </row>
    <row r="88" spans="2:16" ht="15" customHeight="1" x14ac:dyDescent="0.35">
      <c r="B88" s="172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72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72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72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72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72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72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72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72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72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72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3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5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K36:L36"/>
    <mergeCell ref="I36:J36"/>
    <mergeCell ref="G36:H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2025-07-20T21:05:16Z</dcterms:modified>
</cp:coreProperties>
</file>