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670C7346-8E1B-4688-BC39-067F22350ABA}" xr6:coauthVersionLast="47" xr6:coauthVersionMax="47" xr10:uidLastSave="{00000000-0000-0000-0000-000000000000}"/>
  <bookViews>
    <workbookView xWindow="26052" yWindow="1378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<sst xmlns="http://schemas.openxmlformats.org/spreadsheetml/2006/main" count="220" uniqueCount="206">
  <si>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</si>
  <si>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</si>
  <si>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</si>
  <si>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</si>
  <si>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</si>
  <si>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</si>
  <si>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</si>
  <si>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</si>
  <si>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</si>
  <si>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</si>
  <si>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</si>
  <si>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</si>
  <si>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</si>
  <si>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</si>
  <si>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</si>
  <si>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</si>
  <si>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</si>
  <si>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</si>
  <si>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</si>
  <si>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</si>
  <si>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</si>
  <si>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</si>
  <si>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</si>
  <si>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</si>
  <si>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</si>
  <si>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</si>
  <si>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</si>
  <si>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</si>
  <si>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</si>
  <si>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</si>
  <si>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</si>
  <si>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</si>
  <si>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</si>
  <si>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</si>
  <si>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</si>
  <si>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</si>
  <si>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</si>
  <si>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</si>
  <si>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</si>
  <si>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</si>
  <si>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</si>
  <si>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</si>
  <si>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</si>
  <si>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</si>
  <si>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</si>
  <si>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</si>
  <si>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</si>
  <si>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</si>
  <si>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</si>
  <si>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</si>
  <si>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</si>
  <si>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</si>
  <si>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</si>
  <si>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</si>
  <si>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</si>
  <si>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</si>
  <si>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</si>
  <si>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</si>
  <si>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</si>
  <si>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</si>
  <si>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</si>
  <si>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</si>
  <si>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</si>
  <si>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</si>
  <si>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</si>
  <si>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</si>
  <si>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</si>
  <si>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</si>
  <si>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</si>
  <si>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</si>
  <si>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</si>
  <si>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</si>
  <si>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</si>
  <si>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</si>
  <si>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</si>
  <si>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</si>
  <si>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</si>
  <si>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</si>
  <si>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</si>
  <si>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</si>
  <si>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</si>
  <si>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</si>
  <si>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</si>
  <si>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</si>
  <si>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</si>
  <si>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</si>
  <si>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</si>
  <si>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</si>
  <si>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</si>
  <si>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</si>
  <si>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</si>
  <si>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</si>
  <si>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</si>
  <si>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</si>
  <si>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</si>
  <si>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</si>
  <si>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</si>
  <si>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</si>
  <si>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</si>
  <si>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</si>
  <si>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</si>
  <si>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</si>
  <si>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</si>
  <si>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</si>
  <si>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</si>
  <si>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</si>
  <si>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</si>
  <si>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</si>
  <si>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</si>
  <si>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</si>
  <si>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</si>
  <si>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</si>
  <si>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</si>
  <si>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</si>
  <si>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</si>
  <si>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</si>
  <si>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</si>
  <si>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</si>
  <si>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</si>
  <si>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</si>
  <si>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</si>
  <si>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</si>
  <si>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</si>
  <si>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</si>
  <si>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</si>
  <si>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</si>
  <si>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</si>
  <si>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</si>
  <si>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</si>
  <si>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</si>
  <si>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</si>
  <si>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</si>
  <si>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</si>
  <si>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</si>
  <si>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</si>
  <si>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</si>
  <si>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</si>
  <si>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</si>
  <si>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</si>
  <si>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</si>
  <si>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</si>
  <si>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</si>
  <si>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</si>
  <si>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</si>
  <si>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</si>
  <si>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</si>
  <si>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</si>
  <si>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</si>
  <si>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</si>
  <si>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</si>
  <si>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</si>
  <si>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</si>
  <si>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</si>
  <si>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</si>
  <si>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</si>
  <si>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</si>
  <si>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</si>
  <si>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</si>
  <si>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</si>
  <si>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</si>
  <si>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</si>
  <si>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</si>
  <si>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</si>
  <si>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</si>
  <si>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</si>
  <si>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</si>
  <si>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</si>
  <si>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</si>
  <si>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</si>
  <si>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</si>
  <si>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</si>
  <si>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</si>
  <si>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</si>
  <si>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</si>
  <si>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</si>
  <si>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</si>
  <si>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</si>
  <si>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</si>
  <si>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</si>
  <si>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</si>
  <si>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</si>
  <si>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</si>
  <si>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</si>
  <si>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E_031031-031037</t>
    <phoneticPr fontId="3" type="noConversion"/>
  </si>
  <si>
    <t>T_031271</t>
    <phoneticPr fontId="3" type="noConversion"/>
  </si>
  <si>
    <t>M_031285:K</t>
    <phoneticPr fontId="3" type="noConversion"/>
  </si>
  <si>
    <t>M_031286</t>
    <phoneticPr fontId="3" type="noConversion"/>
  </si>
  <si>
    <t>M_031287:K</t>
    <phoneticPr fontId="3" type="noConversion"/>
  </si>
  <si>
    <t>M_031288</t>
    <phoneticPr fontId="3" type="noConversion"/>
  </si>
  <si>
    <t>M_031324-031325:M</t>
    <phoneticPr fontId="3" type="noConversion"/>
  </si>
  <si>
    <t>BLG-DEEPS</t>
    <phoneticPr fontId="3" type="noConversion"/>
  </si>
  <si>
    <t>KSP</t>
    <phoneticPr fontId="3" type="noConversion"/>
  </si>
  <si>
    <t>M_031341-031342:N</t>
    <phoneticPr fontId="3" type="noConversion"/>
  </si>
  <si>
    <t>E_031031-031037 구름과 달이 없는데도 밝게 찍힘 / 뒤로갈수록 밝기 낮아지지만 E_031035와 E_031036은 같은 BLG43인데 뒷장이 더 밝음</t>
    <phoneticPr fontId="3" type="noConversion"/>
  </si>
  <si>
    <t>SSW</t>
    <phoneticPr fontId="3" type="noConversion"/>
  </si>
  <si>
    <t>SE</t>
    <phoneticPr fontId="3" type="noConversion"/>
  </si>
  <si>
    <t>ESE</t>
    <phoneticPr fontId="3" type="noConversion"/>
  </si>
  <si>
    <t>TMT</t>
    <phoneticPr fontId="3" type="noConversion"/>
  </si>
  <si>
    <t>T_031271 HA limit으로 망원경이 멈추면서 별이 흐름</t>
    <phoneticPr fontId="3" type="noConversion"/>
  </si>
  <si>
    <t>7s/21k 12s/25k 16s/23k 21s/22k</t>
    <phoneticPr fontId="3" type="noConversion"/>
  </si>
  <si>
    <t>9s/25k 12s/25k 16s/26k 20s/24k</t>
    <phoneticPr fontId="3" type="noConversion"/>
  </si>
  <si>
    <t>35s/23k 17s/22k</t>
    <phoneticPr fontId="3" type="noConversion"/>
  </si>
  <si>
    <t>26s/22k 19s/23k 12s/22k 8s/21k</t>
    <phoneticPr fontId="3" type="noConversion"/>
  </si>
  <si>
    <t>HA limit으로 BLG #317-320/324/326-328/330 스킵 함</t>
    <phoneticPr fontId="3" type="noConversion"/>
  </si>
  <si>
    <t>월령 40% 이상으로 방풍막 연결 1번 7회</t>
    <phoneticPr fontId="3" type="noConversion"/>
  </si>
  <si>
    <t>DS9(영상 확인) 3회꺼짐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</si>
</sst>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45856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0.36527777777777776</v>
      </c>
      <c r="D9" s="8">
        <v>1.9</v>
      </c>
      <c r="E9" s="8">
        <v>6.1</v>
      </c>
      <c r="F9" s="8">
        <v>64.7</v>
      </c>
      <c r="G9" s="36" t="s">
        <v>194</v>
      </c>
      <c r="H9" s="8">
        <v>7.7</v>
      </c>
      <c r="I9" s="36">
        <v>44.9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1.5</v>
      </c>
      <c r="E10" s="8">
        <v>5.0999999999999996</v>
      </c>
      <c r="F10" s="8">
        <v>64.400000000000006</v>
      </c>
      <c r="G10" s="36" t="s">
        <v>195</v>
      </c>
      <c r="H10" s="8">
        <v>5.9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0.81736111111111109</v>
      </c>
      <c r="D11" s="15">
        <v>1.7</v>
      </c>
      <c r="E11" s="15">
        <v>4.5</v>
      </c>
      <c r="F11" s="15">
        <v>67.8</v>
      </c>
      <c r="G11" s="36" t="s">
        <v>196</v>
      </c>
      <c r="H11" s="15">
        <v>3.8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24.452083333333334</v>
      </c>
      <c r="D12" s="19">
        <f>AVERAGE(D9:D11)</f>
        <v>1.7</v>
      </c>
      <c r="E12" s="19">
        <f>AVERAGE(E9:E11)</f>
        <v>5.2333333333333334</v>
      </c>
      <c r="F12" s="20">
        <f>AVERAGE(F9:F11)</f>
        <v>65.63333333333334</v>
      </c>
      <c r="G12" s="21"/>
      <c r="H12" s="22">
        <f>AVERAGE(H9:H11)</f>
        <v>5.8000000000000007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190</v>
      </c>
      <c r="G16" s="27" t="s">
        <v>181</v>
      </c>
      <c r="H16" s="27" t="s">
        <v>191</v>
      </c>
      <c r="I16" s="113" t="s">
        <v>197</v>
      </c>
      <c r="J16" s="113" t="s">
        <v>180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0.30486111111111114</v>
      </c>
      <c r="D17" s="28">
        <v>0.30555555555555558</v>
      </c>
      <c r="E17" s="28">
        <v>0.33194444444444443</v>
      </c>
      <c r="F17" s="28">
        <v>0.34722222222222221</v>
      </c>
      <c r="G17" s="28">
        <v>0.3659722222222222</v>
      </c>
      <c r="H17" s="28">
        <v>0.71388888888888891</v>
      </c>
      <c r="I17" s="28">
        <v>0.82361111111111107</v>
      </c>
      <c r="J17" s="28">
        <v>0.84791666666666665</v>
      </c>
      <c r="K17" s="28"/>
      <c r="L17" s="28"/>
      <c r="M17" s="28"/>
      <c r="N17" s="28"/>
      <c r="O17" s="28"/>
      <c r="P17" s="28">
        <v>0.86250000000000004</v>
      </c>
    </row>
    <row r="18" spans="2:16" ht="14.1" customHeight="1" x14ac:dyDescent="0.35">
      <c r="B18" s="35" t="s">
        <v>42</v>
      </c>
      <c r="C18" s="27">
        <v>31017</v>
      </c>
      <c r="D18" s="27">
        <v>31018</v>
      </c>
      <c r="E18" s="27">
        <v>31031</v>
      </c>
      <c r="F18" s="27">
        <v>31041</v>
      </c>
      <c r="G18" s="27">
        <v>31053</v>
      </c>
      <c r="H18" s="27">
        <v>31276</v>
      </c>
      <c r="I18" s="27">
        <v>31346</v>
      </c>
      <c r="J18" s="27">
        <v>31358</v>
      </c>
      <c r="K18" s="27"/>
      <c r="L18" s="27"/>
      <c r="M18" s="27"/>
      <c r="N18" s="27"/>
      <c r="O18" s="27"/>
      <c r="P18" s="114">
        <v>31371</v>
      </c>
    </row>
    <row r="19" spans="2:16" ht="14.1" customHeight="1" thickBot="1" x14ac:dyDescent="0.4">
      <c r="B19" s="13" t="s">
        <v>43</v>
      </c>
      <c r="C19" s="29"/>
      <c r="D19" s="27">
        <v>31030</v>
      </c>
      <c r="E19" s="30">
        <v>31040</v>
      </c>
      <c r="F19" s="30">
        <v>31052</v>
      </c>
      <c r="G19" s="30">
        <v>31275</v>
      </c>
      <c r="H19" s="30">
        <v>31345</v>
      </c>
      <c r="I19" s="30">
        <v>31357</v>
      </c>
      <c r="J19" s="30">
        <v>31370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10</v>
      </c>
      <c r="F20" s="33">
        <f>IF(ISNUMBER(F18),F19-F18+1,"")</f>
        <v>12</v>
      </c>
      <c r="G20" s="33">
        <f>IF(ISNUMBER(G18),G19-G18+1,"")</f>
        <v>223</v>
      </c>
      <c r="H20" s="33">
        <f>IF(ISNUMBER(H18),H19-H18+1,"")</f>
        <v>70</v>
      </c>
      <c r="I20" s="33">
        <f t="shared" ref="I20:O20" si="0">IF(ISNUMBER(I18),I19-I18+1,"")</f>
        <v>12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12">
        <v>0.32291666666666669</v>
      </c>
      <c r="D24" s="112">
        <v>0.32569444444444445</v>
      </c>
      <c r="E24" s="109" t="s">
        <v>177</v>
      </c>
      <c r="F24" s="164" t="s">
        <v>199</v>
      </c>
      <c r="G24" s="164"/>
      <c r="H24" s="164"/>
      <c r="I24" s="164"/>
      <c r="J24" s="102">
        <v>0.84930555555555554</v>
      </c>
      <c r="K24" s="102">
        <v>0.85138888888888886</v>
      </c>
      <c r="L24" s="36" t="s">
        <v>175</v>
      </c>
      <c r="M24" s="164" t="s">
        <v>201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12">
        <v>0.3263888888888889</v>
      </c>
      <c r="D26" s="112">
        <v>0.3298611111111111</v>
      </c>
      <c r="E26" s="109" t="s">
        <v>164</v>
      </c>
      <c r="F26" s="164" t="s">
        <v>200</v>
      </c>
      <c r="G26" s="164"/>
      <c r="H26" s="164"/>
      <c r="I26" s="164"/>
      <c r="J26" s="102">
        <v>0.85277777777777775</v>
      </c>
      <c r="K26" s="102">
        <v>0.85555555555555551</v>
      </c>
      <c r="L26" s="36" t="s">
        <v>176</v>
      </c>
      <c r="M26" s="164" t="s">
        <v>202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0.34722222222222221</v>
      </c>
      <c r="D30" s="43">
        <v>0.10486111111111111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0.45208333333333334</v>
      </c>
    </row>
    <row r="31" spans="2:16" ht="14.1" customHeight="1" x14ac:dyDescent="0.35">
      <c r="B31" s="37" t="s">
        <v>169</v>
      </c>
      <c r="C31" s="47">
        <v>0.36319444444444443</v>
      </c>
      <c r="D31" s="7">
        <v>0.10972222222222222</v>
      </c>
      <c r="E31" s="7"/>
      <c r="F31" s="7"/>
      <c r="G31" s="7">
        <v>1.8749999999999999E-2</v>
      </c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0.51111111111111107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0.36319444444444443</v>
      </c>
      <c r="D34" s="106">
        <f t="shared" ref="D34:P34" si="1">D31-D32-D33</f>
        <v>0.10972222222222222</v>
      </c>
      <c r="E34" s="106">
        <f t="shared" si="1"/>
        <v>0</v>
      </c>
      <c r="F34" s="106">
        <f t="shared" si="1"/>
        <v>0</v>
      </c>
      <c r="G34" s="106">
        <f t="shared" si="1"/>
        <v>1.8749999999999999E-2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1.9444444444444445E-2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0.51111111111111107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183</v>
      </c>
      <c r="D36" s="155"/>
      <c r="E36" s="154" t="s">
        <v>184</v>
      </c>
      <c r="F36" s="155"/>
      <c r="G36" s="154" t="s">
        <v>185</v>
      </c>
      <c r="H36" s="155"/>
      <c r="I36" s="154" t="s">
        <v>186</v>
      </c>
      <c r="J36" s="155"/>
      <c r="K36" s="154" t="s">
        <v>187</v>
      </c>
      <c r="L36" s="155"/>
      <c r="M36" s="154" t="s">
        <v>188</v>
      </c>
      <c r="N36" s="155"/>
      <c r="O36" s="150" t="s">
        <v>189</v>
      </c>
      <c r="P36" s="150"/>
    </row>
    <row r="37" spans="2:16" ht="18" customHeight="1" x14ac:dyDescent="0.35">
      <c r="B37" s="152"/>
      <c r="C37" s="154" t="s">
        <v>192</v>
      </c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203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849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-162.154</v>
      </c>
      <c r="D72" s="60">
        <v>-165.184</v>
      </c>
      <c r="E72" s="96" t="s">
        <v>118</v>
      </c>
      <c r="F72" s="60">
        <v>19.98</v>
      </c>
      <c r="G72" s="60">
        <v>19.239999999999998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-156.25800000000001</v>
      </c>
      <c r="D73" s="60">
        <v>-161.50800000000001</v>
      </c>
      <c r="E73" s="98" t="s">
        <v>122</v>
      </c>
      <c r="F73" s="60">
        <v>34.159999999999997</v>
      </c>
      <c r="G73" s="60">
        <v>32.47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-203.869</v>
      </c>
      <c r="D74" s="60">
        <v>-204.28299999999999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-125.687</v>
      </c>
      <c r="D75" s="60">
        <v>-134.07599999999999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31.209</v>
      </c>
      <c r="D76" s="60">
        <v>28.215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28.998000000000001</v>
      </c>
      <c r="D77" s="60">
        <v>26.893000000000001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24.053999999999998</v>
      </c>
      <c r="D78" s="60">
        <v>22.004999999999999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22.478000000000002</v>
      </c>
      <c r="D79" s="60">
        <v>20.632000000000001</v>
      </c>
      <c r="E79" s="96" t="s">
        <v>152</v>
      </c>
      <c r="F79" s="60">
        <v>15.8</v>
      </c>
      <c r="G79" s="60">
        <v>5.9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9.38E-6</v>
      </c>
      <c r="D80" s="115">
        <v>9.3500000000000003E-6</v>
      </c>
      <c r="E80" s="98" t="s">
        <v>157</v>
      </c>
      <c r="F80" s="60">
        <v>41.6</v>
      </c>
      <c r="G80" s="60">
        <v>75.8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204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205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2025-07-18T21:01:45Z</dcterms:modified>
</cp:coreProperties>
</file>