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AD676ADC-68BC-4898-A4D3-0EEB271D6B37}" xr6:coauthVersionLast="47" xr6:coauthVersionMax="47" xr10:uidLastSave="{00000000-0000-0000-0000-000000000000}"/>
  <bookViews>
    <workbookView xWindow="25752" yWindow="9936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<sst xmlns="http://schemas.openxmlformats.org/spreadsheetml/2006/main" count="213" uniqueCount="199">
  <si>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</si>
  <si>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</si>
  <si>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</si>
  <si>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</si>
  <si>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</si>
  <si>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</si>
  <si>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</si>
  <si>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</si>
  <si>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</si>
  <si>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</si>
  <si>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</si>
  <si>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</si>
  <si>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</si>
  <si>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</si>
  <si>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</si>
  <si>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</si>
  <si>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</si>
  <si>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</si>
  <si>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</si>
  <si>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</si>
  <si>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</si>
  <si>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</si>
  <si>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</si>
  <si>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</si>
  <si>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</si>
  <si>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</si>
  <si>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</si>
  <si>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</si>
  <si>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</si>
  <si>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</si>
  <si>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</si>
  <si>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</si>
  <si>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</si>
  <si>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</si>
  <si>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</si>
  <si>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</si>
  <si>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</si>
  <si>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</si>
  <si>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</si>
  <si>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</si>
  <si>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</si>
  <si>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</si>
  <si>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</si>
  <si>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</si>
  <si>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</si>
  <si>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</si>
  <si>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</si>
  <si>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</si>
  <si>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</si>
  <si>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</si>
  <si>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</si>
  <si>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</si>
  <si>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</si>
  <si>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</si>
  <si>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</si>
  <si>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</si>
  <si>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</si>
  <si>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</si>
  <si>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</si>
  <si>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</si>
  <si>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</si>
  <si>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</si>
  <si>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</si>
  <si>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</si>
  <si>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</si>
  <si>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</si>
  <si>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</si>
  <si>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</si>
  <si>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</si>
  <si>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</si>
  <si>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</si>
  <si>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</si>
  <si>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</si>
  <si>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</si>
  <si>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</si>
  <si>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</si>
  <si>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</si>
  <si>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</si>
  <si>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</si>
  <si>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</si>
  <si>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</si>
  <si>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</si>
  <si>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</si>
  <si>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</si>
  <si>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</si>
  <si>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</si>
  <si>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</si>
  <si>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</si>
  <si>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</si>
  <si>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</si>
  <si>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</si>
  <si>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</si>
  <si>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</si>
  <si>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</si>
  <si>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</si>
  <si>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</si>
  <si>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</si>
  <si>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</si>
  <si>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</si>
  <si>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</si>
  <si>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</si>
  <si>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</si>
  <si>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</si>
  <si>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</si>
  <si>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</si>
  <si>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</si>
  <si>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</si>
  <si>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</si>
  <si>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</si>
  <si>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</si>
  <si>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</si>
  <si>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</si>
  <si>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</si>
  <si>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</si>
  <si>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</si>
  <si>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</si>
  <si>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</si>
  <si>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</si>
  <si>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</si>
  <si>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</si>
  <si>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</si>
  <si>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</si>
  <si>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</si>
  <si>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</si>
  <si>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</si>
  <si>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</si>
  <si>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</si>
  <si>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</si>
  <si>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</si>
  <si>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</si>
  <si>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</si>
  <si>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</si>
  <si>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</si>
  <si>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</si>
  <si>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</si>
  <si>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</si>
  <si>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</si>
  <si>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</si>
  <si>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</si>
  <si>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</si>
  <si>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</si>
  <si>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</si>
  <si>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</si>
  <si>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</si>
  <si>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</si>
  <si>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</si>
  <si>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</si>
  <si>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</si>
  <si>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</si>
  <si>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</si>
  <si>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</si>
  <si>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</si>
  <si>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</si>
  <si>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</si>
  <si>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</si>
  <si>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</si>
  <si>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</si>
  <si>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</si>
  <si>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</si>
  <si>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</si>
  <si>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</si>
  <si>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</si>
  <si>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</si>
  <si>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</si>
  <si>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</si>
  <si>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</si>
  <si>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</si>
  <si>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</si>
  <si>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</si>
  <si>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</si>
  <si>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</si>
  <si>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</si>
  <si>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</si>
  <si>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</si>
  <si>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</si>
  <si>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</si>
  <si>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</si>
  <si>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</si>
  <si>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</si>
  <si>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</si>
  <si>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</si>
  <si>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</si>
  <si>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월령 40% 이상으로 방풍막 연결</t>
    <phoneticPr fontId="3" type="noConversion"/>
  </si>
  <si>
    <t>두원재</t>
    <phoneticPr fontId="3" type="noConversion"/>
  </si>
  <si>
    <t>M_030198:K</t>
    <phoneticPr fontId="3" type="noConversion"/>
  </si>
  <si>
    <t>M_030199</t>
    <phoneticPr fontId="3" type="noConversion"/>
  </si>
  <si>
    <t>BLG-DEEPS</t>
    <phoneticPr fontId="3" type="noConversion"/>
  </si>
  <si>
    <t>[14:45] 짙은 구름으로 관측 대기 / [15:30] 관측 재개</t>
    <phoneticPr fontId="3" type="noConversion"/>
  </si>
  <si>
    <t>C_030290-030317</t>
    <phoneticPr fontId="3" type="noConversion"/>
  </si>
  <si>
    <t>-</t>
    <phoneticPr fontId="3" type="noConversion"/>
  </si>
  <si>
    <t/>
  </si>
  <si>
    <t>[15:40] 짙은 구름으로 관측 대기 / [19:40] 짙은 구름으로 관측 중단 / 오전 flat 건너뜀</t>
    <phoneticPr fontId="3" type="noConversion"/>
  </si>
  <si>
    <t>NE</t>
    <phoneticPr fontId="3" type="noConversion"/>
  </si>
  <si>
    <t>NNW</t>
    <phoneticPr fontId="3" type="noConversion"/>
  </si>
  <si>
    <t>ENE</t>
    <phoneticPr fontId="3" type="noConversion"/>
  </si>
  <si>
    <t>6s/24k 10s/27k 14s/27k 18s/24k</t>
    <phoneticPr fontId="3" type="noConversion"/>
  </si>
  <si>
    <t>16s/26k 22s/26k 28s/24k</t>
    <phoneticPr fontId="3" type="noConversion"/>
  </si>
  <si>
    <t>DS9(영상 확인) 2회꺼짐</t>
    <phoneticPr fontId="3" type="noConversion"/>
  </si>
  <si>
    <t>[11:00] Full shutter 안닫혀, FSA recycle 진행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</si>
</sst>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31" zoomScale="145" zoomScaleNormal="145" workbookViewId="0">
      <selection activeCell="B46" sqref="B46:P46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6">
        <v>45852</v>
      </c>
      <c r="D3" s="157"/>
      <c r="E3" s="1"/>
      <c r="F3" s="1"/>
      <c r="G3" s="1"/>
      <c r="H3" s="1"/>
      <c r="I3" s="1"/>
      <c r="J3" s="1"/>
      <c r="K3" s="62" t="s">
        <v>2</v>
      </c>
      <c r="L3" s="158">
        <f>(P31-(P32+P33))/P31*100</f>
        <v>64.722617354196302</v>
      </c>
      <c r="M3" s="158"/>
      <c r="N3" s="62" t="s">
        <v>3</v>
      </c>
      <c r="O3" s="158">
        <f>(P31-P33)/P31*100</f>
        <v>100</v>
      </c>
      <c r="P3" s="158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0.36388888888888887</v>
      </c>
      <c r="D9" s="8">
        <v>2.2999999999999998</v>
      </c>
      <c r="E9" s="8">
        <v>4.8</v>
      </c>
      <c r="F9" s="8">
        <v>65.900000000000006</v>
      </c>
      <c r="G9" s="36" t="s">
        <v>192</v>
      </c>
      <c r="H9" s="8">
        <v>1.4</v>
      </c>
      <c r="I9" s="36">
        <v>84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1.8</v>
      </c>
      <c r="E10" s="8">
        <v>6.1</v>
      </c>
      <c r="F10" s="8">
        <v>62.2</v>
      </c>
      <c r="G10" s="36" t="s">
        <v>193</v>
      </c>
      <c r="H10" s="8">
        <v>8.1999999999999993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0.81805555555555554</v>
      </c>
      <c r="D11" s="15" t="s">
        <v>189</v>
      </c>
      <c r="E11" s="15">
        <v>4.4000000000000004</v>
      </c>
      <c r="F11" s="15">
        <v>83.1</v>
      </c>
      <c r="G11" s="36" t="s">
        <v>194</v>
      </c>
      <c r="H11" s="15">
        <v>1.3</v>
      </c>
      <c r="I11" s="16"/>
      <c r="J11" s="9">
        <f>IF(L11, 1, 0) + IF(M11, 2, 0) + IF(N11, 4, 0) + IF(O11, 8, 0) + IF(P11, 16, 0)</f>
        <v>24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1</v>
      </c>
    </row>
    <row r="12" spans="2:16" ht="14.25" customHeight="1" thickBot="1" x14ac:dyDescent="0.4">
      <c r="B12" s="17" t="s">
        <v>24</v>
      </c>
      <c r="C12" s="18">
        <f>(24-C9)+C11</f>
        <v>24.454166666666669</v>
      </c>
      <c r="D12" s="19">
        <f>AVERAGE(D9:D11)</f>
        <v>2.0499999999999998</v>
      </c>
      <c r="E12" s="19">
        <f>AVERAGE(E9:E11)</f>
        <v>5.0999999999999996</v>
      </c>
      <c r="F12" s="20">
        <f>AVERAGE(F9:F11)</f>
        <v>70.400000000000006</v>
      </c>
      <c r="G12" s="21"/>
      <c r="H12" s="22">
        <f>AVERAGE(H9:H11)</f>
        <v>3.6333333333333333</v>
      </c>
      <c r="I12" s="23"/>
      <c r="J12" s="24">
        <f>AVERAGE(J9:J11)</f>
        <v>10.666666666666666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186</v>
      </c>
      <c r="G16" s="27" t="s">
        <v>181</v>
      </c>
      <c r="H16" s="27" t="s">
        <v>180</v>
      </c>
      <c r="I16" s="113"/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0.30416666666666664</v>
      </c>
      <c r="D17" s="28">
        <v>0.30486111111111114</v>
      </c>
      <c r="E17" s="28">
        <v>0.3298611111111111</v>
      </c>
      <c r="F17" s="28">
        <v>0.34375</v>
      </c>
      <c r="G17" s="28">
        <v>0.36180555555555555</v>
      </c>
      <c r="H17" s="28">
        <v>0.81736111111111109</v>
      </c>
      <c r="I17" s="28"/>
      <c r="J17" s="28"/>
      <c r="K17" s="28"/>
      <c r="L17" s="28"/>
      <c r="M17" s="28"/>
      <c r="N17" s="28"/>
      <c r="O17" s="28"/>
      <c r="P17" s="28">
        <v>0.82152777777777775</v>
      </c>
    </row>
    <row r="18" spans="2:16" ht="14.1" customHeight="1" x14ac:dyDescent="0.35">
      <c r="B18" s="35" t="s">
        <v>42</v>
      </c>
      <c r="C18" s="27">
        <v>30118</v>
      </c>
      <c r="D18" s="27">
        <v>30119</v>
      </c>
      <c r="E18" s="27">
        <v>30132</v>
      </c>
      <c r="F18" s="27">
        <v>30140</v>
      </c>
      <c r="G18" s="27">
        <v>30152</v>
      </c>
      <c r="H18" s="27">
        <v>30318</v>
      </c>
      <c r="I18" s="27"/>
      <c r="J18" s="27"/>
      <c r="K18" s="27"/>
      <c r="L18" s="27"/>
      <c r="M18" s="27"/>
      <c r="N18" s="27"/>
      <c r="O18" s="27"/>
      <c r="P18" s="114">
        <v>30323</v>
      </c>
    </row>
    <row r="19" spans="2:16" ht="14.1" customHeight="1" thickBot="1" x14ac:dyDescent="0.4">
      <c r="B19" s="13" t="s">
        <v>43</v>
      </c>
      <c r="C19" s="29"/>
      <c r="D19" s="27">
        <v>30131</v>
      </c>
      <c r="E19" s="30">
        <v>30139</v>
      </c>
      <c r="F19" s="30">
        <v>30151</v>
      </c>
      <c r="G19" s="30">
        <v>30317</v>
      </c>
      <c r="H19" s="30">
        <v>30322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8</v>
      </c>
      <c r="F20" s="33">
        <f>IF(ISNUMBER(F18),F19-F18+1,"")</f>
        <v>12</v>
      </c>
      <c r="G20" s="33">
        <f>IF(ISNUMBER(G18),G19-G18+1,"")</f>
        <v>166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4" t="s">
        <v>45</v>
      </c>
      <c r="C22" s="35" t="s">
        <v>21</v>
      </c>
      <c r="D22" s="35" t="s">
        <v>23</v>
      </c>
      <c r="E22" s="35" t="s">
        <v>46</v>
      </c>
      <c r="F22" s="165" t="s">
        <v>47</v>
      </c>
      <c r="G22" s="165"/>
      <c r="H22" s="165"/>
      <c r="I22" s="165"/>
      <c r="J22" s="35" t="s">
        <v>21</v>
      </c>
      <c r="K22" s="35" t="s">
        <v>23</v>
      </c>
      <c r="L22" s="35" t="s">
        <v>46</v>
      </c>
      <c r="M22" s="165" t="s">
        <v>47</v>
      </c>
      <c r="N22" s="165"/>
      <c r="O22" s="165"/>
      <c r="P22" s="165"/>
    </row>
    <row r="23" spans="2:16" ht="13.5" customHeight="1" x14ac:dyDescent="0.35">
      <c r="B23" s="164"/>
      <c r="C23" s="112">
        <v>0.3215277777777778</v>
      </c>
      <c r="D23" s="112">
        <v>0.32430555555555557</v>
      </c>
      <c r="E23" s="36" t="s">
        <v>48</v>
      </c>
      <c r="F23" s="163" t="s">
        <v>195</v>
      </c>
      <c r="G23" s="163"/>
      <c r="H23" s="163"/>
      <c r="I23" s="163"/>
      <c r="J23" s="102"/>
      <c r="K23" s="102"/>
      <c r="L23" s="112" t="s">
        <v>164</v>
      </c>
      <c r="M23" s="163"/>
      <c r="N23" s="163"/>
      <c r="O23" s="163"/>
      <c r="P23" s="163"/>
    </row>
    <row r="24" spans="2:16" ht="13.5" customHeight="1" x14ac:dyDescent="0.35">
      <c r="B24" s="164"/>
      <c r="C24" s="102"/>
      <c r="D24" s="102"/>
      <c r="E24" s="109" t="s">
        <v>177</v>
      </c>
      <c r="F24" s="163"/>
      <c r="G24" s="163"/>
      <c r="H24" s="163"/>
      <c r="I24" s="163"/>
      <c r="J24" s="102"/>
      <c r="K24" s="102"/>
      <c r="L24" s="36" t="s">
        <v>175</v>
      </c>
      <c r="M24" s="163"/>
      <c r="N24" s="163"/>
      <c r="O24" s="163"/>
      <c r="P24" s="163"/>
    </row>
    <row r="25" spans="2:16" ht="13.5" customHeight="1" x14ac:dyDescent="0.35">
      <c r="B25" s="164"/>
      <c r="C25" s="112">
        <v>0.3263888888888889</v>
      </c>
      <c r="D25" s="112">
        <v>0.32847222222222222</v>
      </c>
      <c r="E25" s="109" t="s">
        <v>170</v>
      </c>
      <c r="F25" s="163" t="s">
        <v>196</v>
      </c>
      <c r="G25" s="163"/>
      <c r="H25" s="163"/>
      <c r="I25" s="163"/>
      <c r="J25" s="102"/>
      <c r="K25" s="102"/>
      <c r="L25" s="36" t="s">
        <v>49</v>
      </c>
      <c r="M25" s="163"/>
      <c r="N25" s="163"/>
      <c r="O25" s="163"/>
      <c r="P25" s="163"/>
    </row>
    <row r="26" spans="2:16" ht="13.5" customHeight="1" x14ac:dyDescent="0.35">
      <c r="B26" s="164"/>
      <c r="C26" s="102"/>
      <c r="D26" s="102"/>
      <c r="E26" s="109" t="s">
        <v>164</v>
      </c>
      <c r="F26" s="163"/>
      <c r="G26" s="163"/>
      <c r="H26" s="163"/>
      <c r="I26" s="163"/>
      <c r="J26" s="102"/>
      <c r="K26" s="102"/>
      <c r="L26" s="36" t="s">
        <v>176</v>
      </c>
      <c r="M26" s="163"/>
      <c r="N26" s="163"/>
      <c r="O26" s="163"/>
      <c r="P26" s="16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5" t="s">
        <v>50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0.35972222222222222</v>
      </c>
      <c r="D30" s="43">
        <v>9.4444444444444442E-2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0.45416666666666666</v>
      </c>
    </row>
    <row r="31" spans="2:16" ht="14.1" customHeight="1" x14ac:dyDescent="0.35">
      <c r="B31" s="37" t="s">
        <v>169</v>
      </c>
      <c r="C31" s="47">
        <v>0.37638888888888888</v>
      </c>
      <c r="D31" s="7">
        <v>9.4444444444444442E-2</v>
      </c>
      <c r="E31" s="7"/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0.48819444444444443</v>
      </c>
    </row>
    <row r="32" spans="2:16" ht="14.1" customHeight="1" x14ac:dyDescent="0.35">
      <c r="B32" s="37" t="s">
        <v>65</v>
      </c>
      <c r="C32" s="49">
        <v>7.7777777777777779E-2</v>
      </c>
      <c r="D32" s="50">
        <v>9.4444444444444442E-2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0.17222222222222222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0.2986111111111111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1.7361111111111112E-2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0.31597222222222221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0" t="s">
        <v>67</v>
      </c>
      <c r="C36" s="153" t="s">
        <v>184</v>
      </c>
      <c r="D36" s="154"/>
      <c r="E36" s="153" t="s">
        <v>185</v>
      </c>
      <c r="F36" s="154"/>
      <c r="G36" s="153" t="s">
        <v>188</v>
      </c>
      <c r="H36" s="154"/>
      <c r="I36" s="153"/>
      <c r="J36" s="154"/>
      <c r="K36" s="153"/>
      <c r="L36" s="154"/>
      <c r="M36" s="153"/>
      <c r="N36" s="154"/>
      <c r="O36" s="149"/>
      <c r="P36" s="149"/>
    </row>
    <row r="37" spans="2:16" ht="18" customHeight="1" x14ac:dyDescent="0.35">
      <c r="B37" s="151"/>
      <c r="C37" s="153"/>
      <c r="D37" s="154"/>
      <c r="E37" s="149"/>
      <c r="F37" s="149"/>
      <c r="G37" s="149"/>
      <c r="H37" s="149"/>
      <c r="I37" s="149"/>
      <c r="J37" s="149"/>
      <c r="K37" s="149"/>
      <c r="L37" s="149"/>
      <c r="M37" s="153"/>
      <c r="N37" s="154"/>
      <c r="O37" s="149"/>
      <c r="P37" s="149"/>
    </row>
    <row r="38" spans="2:16" ht="18" customHeight="1" x14ac:dyDescent="0.35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35">
      <c r="B39" s="151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 x14ac:dyDescent="0.35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35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198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187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70"/>
    </row>
    <row r="46" spans="2:16" ht="14.1" customHeight="1" x14ac:dyDescent="0.35">
      <c r="B46" s="146" t="s">
        <v>191</v>
      </c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" customHeight="1" x14ac:dyDescent="0.35">
      <c r="B47" s="145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70"/>
    </row>
    <row r="48" spans="2:16" ht="14.1" customHeight="1" x14ac:dyDescent="0.35">
      <c r="B48" s="191" t="s">
        <v>190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" customHeight="1" x14ac:dyDescent="0.35">
      <c r="B49" s="146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233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8" t="s">
        <v>69</v>
      </c>
      <c r="C56" s="17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9" t="s">
        <v>70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71</v>
      </c>
      <c r="O57" s="180"/>
      <c r="P57" s="183"/>
    </row>
    <row r="58" spans="2:16" ht="17.100000000000001" customHeight="1" x14ac:dyDescent="0.35">
      <c r="B58" s="184" t="s">
        <v>72</v>
      </c>
      <c r="C58" s="185"/>
      <c r="D58" s="186"/>
      <c r="E58" s="184" t="s">
        <v>73</v>
      </c>
      <c r="F58" s="185"/>
      <c r="G58" s="186"/>
      <c r="H58" s="185" t="s">
        <v>74</v>
      </c>
      <c r="I58" s="185"/>
      <c r="J58" s="185"/>
      <c r="K58" s="187" t="s">
        <v>75</v>
      </c>
      <c r="L58" s="185"/>
      <c r="M58" s="188"/>
      <c r="N58" s="189"/>
      <c r="O58" s="185"/>
      <c r="P58" s="190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-162.22200000000001</v>
      </c>
      <c r="D72" s="60">
        <v>-164.398</v>
      </c>
      <c r="E72" s="96" t="s">
        <v>118</v>
      </c>
      <c r="F72" s="60">
        <v>19.600000000000001</v>
      </c>
      <c r="G72" s="60">
        <v>19.7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-156.434</v>
      </c>
      <c r="D73" s="60">
        <v>-160.41499999999999</v>
      </c>
      <c r="E73" s="98" t="s">
        <v>122</v>
      </c>
      <c r="F73" s="60">
        <v>32.08</v>
      </c>
      <c r="G73" s="60">
        <v>37.15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-203.935</v>
      </c>
      <c r="D74" s="60">
        <v>-204.244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-125.61</v>
      </c>
      <c r="D75" s="60">
        <v>-132.28299999999999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30.852</v>
      </c>
      <c r="D76" s="60">
        <v>29.391999999999999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28.687999999999999</v>
      </c>
      <c r="D77" s="60">
        <v>27.757999999999999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23.707999999999998</v>
      </c>
      <c r="D78" s="60">
        <v>22.805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22.128</v>
      </c>
      <c r="D79" s="60">
        <v>21.317</v>
      </c>
      <c r="E79" s="96" t="s">
        <v>152</v>
      </c>
      <c r="F79" s="60">
        <v>15.7</v>
      </c>
      <c r="G79" s="60">
        <v>8.3000000000000007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9.4900000000000006E-6</v>
      </c>
      <c r="D80" s="115">
        <v>9.3200000000000006E-6</v>
      </c>
      <c r="E80" s="98" t="s">
        <v>157</v>
      </c>
      <c r="F80" s="60">
        <v>40.799999999999997</v>
      </c>
      <c r="G80" s="60">
        <v>74.599999999999994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9" t="s">
        <v>161</v>
      </c>
      <c r="C84" s="159"/>
    </row>
    <row r="85" spans="2:16" ht="15" customHeight="1" x14ac:dyDescent="0.35">
      <c r="B85" s="160" t="s">
        <v>182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35">
      <c r="B86" s="166" t="s">
        <v>197</v>
      </c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35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35">
      <c r="B88" s="171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 x14ac:dyDescent="0.35">
      <c r="B89" s="171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 x14ac:dyDescent="0.35">
      <c r="B90" s="171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 x14ac:dyDescent="0.35">
      <c r="B91" s="171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 x14ac:dyDescent="0.35">
      <c r="B92" s="171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 x14ac:dyDescent="0.35">
      <c r="B93" s="171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 x14ac:dyDescent="0.35">
      <c r="B94" s="171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 x14ac:dyDescent="0.35">
      <c r="B95" s="171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 x14ac:dyDescent="0.35">
      <c r="B96" s="171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 x14ac:dyDescent="0.35">
      <c r="B97" s="171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 x14ac:dyDescent="0.35">
      <c r="B98" s="171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 x14ac:dyDescent="0.3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2025-07-14T19:55:30Z</dcterms:modified>
</cp:coreProperties>
</file>