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E9F9CE2F-CB43-4C3E-94A3-4841696213A0}" xr6:coauthVersionLast="47" xr6:coauthVersionMax="47" xr10:uidLastSave="{00000000-0000-0000-0000-000000000000}"/>
  <bookViews>
    <workbookView xWindow="25572" yWindow="12504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<sst xmlns="http://schemas.openxmlformats.org/spreadsheetml/2006/main" count="209" uniqueCount="196">
  <si>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</si>
  <si>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</si>
  <si>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</si>
  <si>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</si>
  <si>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</si>
  <si>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</si>
  <si>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</si>
  <si>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</si>
  <si>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</si>
  <si>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</si>
  <si>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</si>
  <si>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</si>
  <si>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</si>
  <si>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</si>
  <si>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</si>
  <si>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</si>
  <si>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</si>
  <si>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</si>
  <si>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</si>
  <si>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</si>
  <si>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</si>
  <si>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</si>
  <si>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</si>
  <si>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</si>
  <si>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</si>
  <si>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</si>
  <si>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</si>
  <si>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</si>
  <si>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</si>
  <si>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</si>
  <si>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</si>
  <si>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</si>
  <si>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</si>
  <si>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</si>
  <si>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</si>
  <si>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</si>
  <si>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</si>
  <si>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</si>
  <si>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</si>
  <si>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</si>
  <si>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</si>
  <si>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</si>
  <si>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</si>
  <si>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</si>
  <si>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</si>
  <si>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</si>
  <si>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</si>
  <si>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</si>
  <si>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</si>
  <si>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</si>
  <si>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</si>
  <si>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</si>
  <si>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</si>
  <si>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</si>
  <si>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</si>
  <si>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</si>
  <si>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</si>
  <si>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</si>
  <si>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</si>
  <si>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</si>
  <si>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</si>
  <si>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</si>
  <si>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</si>
  <si>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</si>
  <si>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</si>
  <si>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</si>
  <si>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</si>
  <si>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</si>
  <si>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</si>
  <si>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</si>
  <si>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</si>
  <si>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</si>
  <si>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</si>
  <si>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</si>
  <si>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</si>
  <si>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</si>
  <si>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</si>
  <si>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</si>
  <si>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</si>
  <si>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</si>
  <si>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</si>
  <si>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</si>
  <si>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</si>
  <si>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</si>
  <si>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</si>
  <si>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</si>
  <si>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</si>
  <si>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</si>
  <si>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</si>
  <si>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</si>
  <si>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</si>
  <si>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</si>
  <si>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</si>
  <si>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</si>
  <si>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</si>
  <si>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</si>
  <si>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</si>
  <si>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</si>
  <si>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</si>
  <si>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</si>
  <si>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</si>
  <si>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</si>
  <si>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</si>
  <si>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</si>
  <si>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</si>
  <si>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</si>
  <si>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</si>
  <si>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</si>
  <si>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</si>
  <si>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</si>
  <si>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</si>
  <si>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</si>
  <si>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</si>
  <si>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</si>
  <si>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</si>
  <si>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</si>
  <si>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</si>
  <si>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</si>
  <si>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</si>
  <si>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</si>
  <si>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</si>
  <si>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</si>
  <si>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</si>
  <si>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</si>
  <si>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</si>
  <si>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</si>
  <si>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</si>
  <si>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</si>
  <si>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</si>
  <si>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</si>
  <si>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</si>
  <si>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</si>
  <si>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</si>
  <si>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</si>
  <si>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</si>
  <si>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</si>
  <si>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</si>
  <si>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</si>
  <si>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</si>
  <si>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</si>
  <si>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</si>
  <si>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</si>
  <si>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</si>
  <si>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</si>
  <si>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</si>
  <si>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</si>
  <si>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</si>
  <si>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</si>
  <si>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</si>
  <si>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</si>
  <si>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</si>
  <si>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</si>
  <si>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</si>
  <si>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</si>
  <si>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</si>
  <si>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</si>
  <si>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</si>
  <si>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</si>
  <si>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</si>
  <si>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</si>
  <si>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</si>
  <si>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</si>
  <si>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</si>
  <si>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</si>
  <si>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</si>
  <si>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</si>
  <si>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</si>
  <si>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</si>
  <si>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</si>
  <si>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</si>
  <si>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</si>
  <si>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</si>
  <si>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</si>
  <si>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</si>
  <si>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</si>
  <si>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</si>
  <si>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</si>
  <si>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</si>
  <si>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</si>
  <si>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</si>
  <si>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</si>
  <si>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</si>
  <si>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</si>
  <si>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김예은</t>
    <phoneticPr fontId="3" type="noConversion"/>
  </si>
  <si>
    <t>DS9(영상화인) 1회 꺼짐</t>
    <phoneticPr fontId="3" type="noConversion"/>
  </si>
  <si>
    <t>-</t>
    <phoneticPr fontId="3" type="noConversion"/>
  </si>
  <si>
    <t>월령 40% 이상으로 방풍막 연결</t>
    <phoneticPr fontId="3" type="noConversion"/>
  </si>
  <si>
    <t>SSE</t>
    <phoneticPr fontId="3" type="noConversion"/>
  </si>
  <si>
    <t>N</t>
    <phoneticPr fontId="3" type="noConversion"/>
  </si>
  <si>
    <t>ENG-KSP</t>
    <phoneticPr fontId="3" type="noConversion"/>
  </si>
  <si>
    <t>[8:00] 짙은 구름으로 인한 관측 대기/ [10:10] 관측 재개</t>
    <phoneticPr fontId="3" type="noConversion"/>
  </si>
  <si>
    <t>[13:41] 지나가는 짙은 구름으로 인해 망원경 정차 후 미러커버만 닫고 관측 대기/ [14:13] 관측 재개</t>
    <phoneticPr fontId="3" type="noConversion"/>
  </si>
  <si>
    <t>[15:19] 지나가는 짙은 구름으로 인해 망원경 정차 후 미러커버만 닫고 관측 대기/ [15:39] 관측 재개</t>
    <phoneticPr fontId="3" type="noConversion"/>
  </si>
  <si>
    <t>C_028935-029047</t>
    <phoneticPr fontId="3" type="noConversion"/>
  </si>
  <si>
    <t>L_028927-029100</t>
    <phoneticPr fontId="3" type="noConversion"/>
  </si>
  <si>
    <t>SSW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</si>
</sst>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6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45848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77.046783625730995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0.36249999999999999</v>
      </c>
      <c r="D9" s="8" t="s">
        <v>185</v>
      </c>
      <c r="E9" s="8">
        <v>4</v>
      </c>
      <c r="F9" s="8">
        <v>60.2</v>
      </c>
      <c r="G9" s="36" t="s">
        <v>188</v>
      </c>
      <c r="H9" s="8">
        <v>7.8</v>
      </c>
      <c r="I9" s="36">
        <v>100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1.6</v>
      </c>
      <c r="E10" s="8">
        <v>2.1</v>
      </c>
      <c r="F10" s="8">
        <v>72.400000000000006</v>
      </c>
      <c r="G10" s="36" t="s">
        <v>187</v>
      </c>
      <c r="H10" s="8">
        <v>1.2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0.81874999999999998</v>
      </c>
      <c r="D11" s="15">
        <v>1.3</v>
      </c>
      <c r="E11" s="15">
        <v>1.6</v>
      </c>
      <c r="F11" s="15">
        <v>77.599999999999994</v>
      </c>
      <c r="G11" s="36" t="s">
        <v>195</v>
      </c>
      <c r="H11" s="15">
        <v>3.1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24.456250000000001</v>
      </c>
      <c r="D12" s="19">
        <f>AVERAGE(D9:D11)</f>
        <v>1.4500000000000002</v>
      </c>
      <c r="E12" s="19">
        <f>AVERAGE(E9:E11)</f>
        <v>2.5666666666666664</v>
      </c>
      <c r="F12" s="20">
        <f>AVERAGE(F9:F11)</f>
        <v>70.066666666666677</v>
      </c>
      <c r="G12" s="21"/>
      <c r="H12" s="22">
        <f>AVERAGE(H9:H11)</f>
        <v>4.0333333333333332</v>
      </c>
      <c r="I12" s="23"/>
      <c r="J12" s="24">
        <f>AVERAGE(J9:J11)</f>
        <v>4.333333333333333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189</v>
      </c>
      <c r="G16" s="113" t="s">
        <v>182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0.31041666666666667</v>
      </c>
      <c r="D17" s="28">
        <v>0.31180555555555556</v>
      </c>
      <c r="E17" s="28">
        <v>0.43194444444444446</v>
      </c>
      <c r="F17" s="28">
        <v>0.73333333333333328</v>
      </c>
      <c r="G17" s="28">
        <v>0.82361111111111107</v>
      </c>
      <c r="H17" s="28">
        <v>0.84722222222222221</v>
      </c>
      <c r="I17" s="28"/>
      <c r="J17" s="28"/>
      <c r="K17" s="28"/>
      <c r="L17" s="28"/>
      <c r="M17" s="28"/>
      <c r="N17" s="28"/>
      <c r="O17" s="28"/>
      <c r="P17" s="28">
        <v>0.85069444444444442</v>
      </c>
    </row>
    <row r="18" spans="2:16" ht="14.1" customHeight="1" x14ac:dyDescent="0.35">
      <c r="B18" s="35" t="s">
        <v>42</v>
      </c>
      <c r="C18" s="27">
        <v>28916</v>
      </c>
      <c r="D18" s="27">
        <v>28917</v>
      </c>
      <c r="E18" s="27">
        <v>28927</v>
      </c>
      <c r="F18" s="27">
        <v>29101</v>
      </c>
      <c r="G18" s="27">
        <v>29158</v>
      </c>
      <c r="H18" s="27">
        <v>29170</v>
      </c>
      <c r="I18" s="27"/>
      <c r="J18" s="27"/>
      <c r="K18" s="27"/>
      <c r="L18" s="27"/>
      <c r="M18" s="27"/>
      <c r="N18" s="27"/>
      <c r="O18" s="27"/>
      <c r="P18" s="114">
        <v>29175</v>
      </c>
    </row>
    <row r="19" spans="2:16" ht="14.1" customHeight="1" thickBot="1" x14ac:dyDescent="0.4">
      <c r="B19" s="13" t="s">
        <v>43</v>
      </c>
      <c r="C19" s="29"/>
      <c r="D19" s="27">
        <v>28921</v>
      </c>
      <c r="E19" s="30">
        <v>29100</v>
      </c>
      <c r="F19" s="30">
        <v>29157</v>
      </c>
      <c r="G19" s="30">
        <v>29169</v>
      </c>
      <c r="H19" s="30">
        <v>29174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174</v>
      </c>
      <c r="F20" s="33">
        <f>IF(ISNUMBER(F18),F19-F18+1,"")</f>
        <v>57</v>
      </c>
      <c r="G20" s="33">
        <f>IF(ISNUMBER(G18),G19-G18+1,"")</f>
        <v>12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/>
      <c r="D23" s="112"/>
      <c r="E23" s="36" t="s">
        <v>48</v>
      </c>
      <c r="F23" s="154"/>
      <c r="G23" s="154"/>
      <c r="H23" s="154"/>
      <c r="I23" s="154"/>
      <c r="J23" s="102"/>
      <c r="K23" s="102"/>
      <c r="L23" s="112" t="s">
        <v>164</v>
      </c>
      <c r="M23" s="154"/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/>
      <c r="D25" s="112"/>
      <c r="E25" s="109" t="s">
        <v>170</v>
      </c>
      <c r="F25" s="154"/>
      <c r="G25" s="154"/>
      <c r="H25" s="154"/>
      <c r="I25" s="154"/>
      <c r="J25" s="102"/>
      <c r="K25" s="102"/>
      <c r="L25" s="36" t="s">
        <v>49</v>
      </c>
      <c r="M25" s="154"/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0.37152777777777779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8.4722222222222227E-2</v>
      </c>
      <c r="P30" s="46">
        <f>SUM(C30:J30,L30:N30)</f>
        <v>0.37152777777777779</v>
      </c>
    </row>
    <row r="31" spans="2:16" ht="14.1" customHeight="1" x14ac:dyDescent="0.35">
      <c r="B31" s="37" t="s">
        <v>169</v>
      </c>
      <c r="C31" s="47">
        <v>0.37152777777777779</v>
      </c>
      <c r="D31" s="7">
        <v>8.5416666666666669E-2</v>
      </c>
      <c r="E31" s="7"/>
      <c r="F31" s="7"/>
      <c r="G31" s="7"/>
      <c r="H31" s="7"/>
      <c r="I31" s="7"/>
      <c r="J31" s="7"/>
      <c r="K31" s="7">
        <v>1.8055555555555554E-2</v>
      </c>
      <c r="L31" s="7"/>
      <c r="M31" s="7"/>
      <c r="N31" s="7"/>
      <c r="O31" s="48"/>
      <c r="P31" s="46">
        <f>SUM(C31:N31)</f>
        <v>0.47500000000000003</v>
      </c>
    </row>
    <row r="32" spans="2:16" ht="14.1" customHeight="1" x14ac:dyDescent="0.35">
      <c r="B32" s="37" t="s">
        <v>65</v>
      </c>
      <c r="C32" s="49">
        <v>0.10902777777777778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0.10902777777777778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0.26250000000000001</v>
      </c>
      <c r="D34" s="106">
        <f t="shared" ref="D34:P34" si="1">D31-D32-D33</f>
        <v>8.5416666666666669E-2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1.8055555555555554E-2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0.36597222222222225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 t="s">
        <v>194</v>
      </c>
      <c r="D36" s="145"/>
      <c r="E36" s="144" t="s">
        <v>193</v>
      </c>
      <c r="F36" s="145"/>
      <c r="G36" s="144"/>
      <c r="H36" s="145"/>
      <c r="I36" s="144"/>
      <c r="J36" s="145"/>
      <c r="K36" s="144"/>
      <c r="L36" s="145"/>
      <c r="M36" s="144"/>
      <c r="N36" s="145"/>
      <c r="O36" s="117"/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190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191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 t="s">
        <v>192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2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2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8" t="s">
        <v>167</v>
      </c>
      <c r="C53" s="189"/>
      <c r="D53" s="111"/>
      <c r="E53" s="111"/>
      <c r="F53" s="111"/>
      <c r="G53" s="190"/>
      <c r="H53" s="189"/>
      <c r="I53" s="189"/>
      <c r="J53" s="189"/>
      <c r="K53" s="189"/>
      <c r="L53" s="189"/>
      <c r="M53" s="189"/>
      <c r="N53" s="189"/>
      <c r="O53" s="189"/>
      <c r="P53" s="191"/>
    </row>
    <row r="54" spans="2:16" ht="14.1" customHeight="1" thickTop="1" thickBot="1" x14ac:dyDescent="0.4">
      <c r="B54" s="183" t="s">
        <v>179</v>
      </c>
      <c r="C54" s="184"/>
      <c r="D54" s="184"/>
      <c r="E54" s="184"/>
      <c r="F54" s="108">
        <v>1303</v>
      </c>
      <c r="G54" s="185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2" t="s">
        <v>76</v>
      </c>
      <c r="C59" s="161"/>
      <c r="D59" s="58">
        <v>7</v>
      </c>
      <c r="E59" s="172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2" t="s">
        <v>81</v>
      </c>
      <c r="C60" s="161"/>
      <c r="D60" s="58" t="b">
        <v>1</v>
      </c>
      <c r="E60" s="172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2" t="s">
        <v>86</v>
      </c>
      <c r="C61" s="161"/>
      <c r="D61" s="58" t="b">
        <v>1</v>
      </c>
      <c r="E61" s="172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1</v>
      </c>
      <c r="E62" s="172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>
        <v>1</v>
      </c>
      <c r="E63" s="172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0</v>
      </c>
      <c r="E64" s="172" t="s">
        <v>98</v>
      </c>
      <c r="F64" s="161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-162.6</v>
      </c>
      <c r="D72" s="60">
        <v>-165.4</v>
      </c>
      <c r="E72" s="96" t="s">
        <v>118</v>
      </c>
      <c r="F72" s="60">
        <v>20.100000000000001</v>
      </c>
      <c r="G72" s="60">
        <v>19.399999999999999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-157.1</v>
      </c>
      <c r="D73" s="60">
        <v>-161.80000000000001</v>
      </c>
      <c r="E73" s="98" t="s">
        <v>122</v>
      </c>
      <c r="F73" s="60">
        <v>28.7</v>
      </c>
      <c r="G73" s="60">
        <v>30.6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-203.9</v>
      </c>
      <c r="D74" s="60">
        <v>-204.6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-126.8</v>
      </c>
      <c r="D75" s="60">
        <v>-134.80000000000001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30.9</v>
      </c>
      <c r="D76" s="60">
        <v>27.7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28.5</v>
      </c>
      <c r="D77" s="60">
        <v>26.6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23.5</v>
      </c>
      <c r="D78" s="60">
        <v>21.7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21.9</v>
      </c>
      <c r="D79" s="60">
        <v>20.2</v>
      </c>
      <c r="E79" s="96" t="s">
        <v>152</v>
      </c>
      <c r="F79" s="60">
        <v>15.1</v>
      </c>
      <c r="G79" s="60">
        <v>4.3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9.55E-6</v>
      </c>
      <c r="D80" s="115">
        <v>9.55E-6</v>
      </c>
      <c r="E80" s="98" t="s">
        <v>157</v>
      </c>
      <c r="F80" s="60">
        <v>36.1</v>
      </c>
      <c r="G80" s="60">
        <v>81.900000000000006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186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 t="s">
        <v>184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2025-07-10T20:30:51Z</dcterms:modified>
</cp:coreProperties>
</file>