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F79E0F22-0434-4632-8471-51C9B8A2EA05}" xr6:coauthVersionLast="47" xr6:coauthVersionMax="47" xr10:uidLastSave="{00000000-0000-0000-0000-000000000000}"/>
  <bookViews>
    <workbookView xWindow="25560" yWindow="13632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<sst xmlns="http://schemas.openxmlformats.org/spreadsheetml/2006/main" count="218" uniqueCount="202">
  <si>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</si>
  <si>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</si>
  <si>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</si>
  <si>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</si>
  <si>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</si>
  <si>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</si>
  <si>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</si>
  <si>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</si>
  <si>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</si>
  <si>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</si>
  <si>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</si>
  <si>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</si>
  <si>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</si>
  <si>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</si>
  <si>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</si>
  <si>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</si>
  <si>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</si>
  <si>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</si>
  <si>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</si>
  <si>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</si>
  <si>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</si>
  <si>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</si>
  <si>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</si>
  <si>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</si>
  <si>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</si>
  <si>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</si>
  <si>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</si>
  <si>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</si>
  <si>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</si>
  <si>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</si>
  <si>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</si>
  <si>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</si>
  <si>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</si>
  <si>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</si>
  <si>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</si>
  <si>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</si>
  <si>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</si>
  <si>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</si>
  <si>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</si>
  <si>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</si>
  <si>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</si>
  <si>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</si>
  <si>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</si>
  <si>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</si>
  <si>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</si>
  <si>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</si>
  <si>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</si>
  <si>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</si>
  <si>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</si>
  <si>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</si>
  <si>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</si>
  <si>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</si>
  <si>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</si>
  <si>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</si>
  <si>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</si>
  <si>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</si>
  <si>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</si>
  <si>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</si>
  <si>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</si>
  <si>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</si>
  <si>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</si>
  <si>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</si>
  <si>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</si>
  <si>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</si>
  <si>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</si>
  <si>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</si>
  <si>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</si>
  <si>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</si>
  <si>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</si>
  <si>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</si>
  <si>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</si>
  <si>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</si>
  <si>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</si>
  <si>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</si>
  <si>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</si>
  <si>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</si>
  <si>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</si>
  <si>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</si>
  <si>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</si>
  <si>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</si>
  <si>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</si>
  <si>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</si>
  <si>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</si>
  <si>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</si>
  <si>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</si>
  <si>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</si>
  <si>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</si>
  <si>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</si>
  <si>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</si>
  <si>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</si>
  <si>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</si>
  <si>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</si>
  <si>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</si>
  <si>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</si>
  <si>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</si>
  <si>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</si>
  <si>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</si>
  <si>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</si>
  <si>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</si>
  <si>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</si>
  <si>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</si>
  <si>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</si>
  <si>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</si>
  <si>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</si>
  <si>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</si>
  <si>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</si>
  <si>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</si>
  <si>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</si>
  <si>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</si>
  <si>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</si>
  <si>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</si>
  <si>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</si>
  <si>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</si>
  <si>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</si>
  <si>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</si>
  <si>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</si>
  <si>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</si>
  <si>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</si>
  <si>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</si>
  <si>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</si>
  <si>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</si>
  <si>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</si>
  <si>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</si>
  <si>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</si>
  <si>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</si>
  <si>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</si>
  <si>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</si>
  <si>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</si>
  <si>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</si>
  <si>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</si>
  <si>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</si>
  <si>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</si>
  <si>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</si>
  <si>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</si>
  <si>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</si>
  <si>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</si>
  <si>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</si>
  <si>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</si>
  <si>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</si>
  <si>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</si>
  <si>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</si>
  <si>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</si>
  <si>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</si>
  <si>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</si>
  <si>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</si>
  <si>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</si>
  <si>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</si>
  <si>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</si>
  <si>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</si>
  <si>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</si>
  <si>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</si>
  <si>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</si>
  <si>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</si>
  <si>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</si>
  <si>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</si>
  <si>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</si>
  <si>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</si>
  <si>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</si>
  <si>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</si>
  <si>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</si>
  <si>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</si>
  <si>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</si>
  <si>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</si>
  <si>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</si>
  <si>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</si>
  <si>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</si>
  <si>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</si>
  <si>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</si>
  <si>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</si>
  <si>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</si>
  <si>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</si>
  <si>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</si>
  <si>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</si>
  <si>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</si>
  <si>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</si>
  <si>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</si>
  <si>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</si>
  <si>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</si>
  <si>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</si>
  <si>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</si>
  <si>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</si>
  <si>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</si>
  <si>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김예은</t>
    <phoneticPr fontId="3" type="noConversion"/>
  </si>
  <si>
    <t>KSP</t>
    <phoneticPr fontId="3" type="noConversion"/>
  </si>
  <si>
    <t>-</t>
    <phoneticPr fontId="3" type="noConversion"/>
  </si>
  <si>
    <t>월령 40% 이상으로 방풍막 연결</t>
    <phoneticPr fontId="3" type="noConversion"/>
  </si>
  <si>
    <t>E_027332</t>
    <phoneticPr fontId="3" type="noConversion"/>
  </si>
  <si>
    <t>E_027332 방풍막(EL 58.6)이 망원경(EL 32.8) 위치에 도착하지 않았는데 스크립트가 실행 되어 방풍막에 가려짐/ 재관측 함</t>
    <phoneticPr fontId="3" type="noConversion"/>
  </si>
  <si>
    <t>20s/25k 25s/23k</t>
    <phoneticPr fontId="3" type="noConversion"/>
  </si>
  <si>
    <t>10s/28k 18s/22k</t>
    <phoneticPr fontId="3" type="noConversion"/>
  </si>
  <si>
    <t>C_027335-027349</t>
    <phoneticPr fontId="3" type="noConversion"/>
  </si>
  <si>
    <t>C_027335-027349 지나가는 구름에 의해 영상이 일부 가려지거나 반사 된 달빛에 의한 영향 있음</t>
    <phoneticPr fontId="3" type="noConversion"/>
  </si>
  <si>
    <t>DEEPS</t>
    <phoneticPr fontId="3" type="noConversion"/>
  </si>
  <si>
    <t>M_027384-027385:K</t>
    <phoneticPr fontId="3" type="noConversion"/>
  </si>
  <si>
    <t>M_027406-027407:T</t>
    <phoneticPr fontId="3" type="noConversion"/>
  </si>
  <si>
    <t>[13:54] 짙은 구름으로 인한 관측 대기/ [17:11] 관측 재개</t>
    <phoneticPr fontId="3" type="noConversion"/>
  </si>
  <si>
    <t>C_027478-027543</t>
    <phoneticPr fontId="3" type="noConversion"/>
  </si>
  <si>
    <t>N</t>
    <phoneticPr fontId="3" type="noConversion"/>
  </si>
  <si>
    <t>NNE</t>
    <phoneticPr fontId="3" type="noConversion"/>
  </si>
  <si>
    <t>[19:15] 짙은 구름으로 인한 관측 대기 후 종료</t>
    <phoneticPr fontId="3" type="noConversion"/>
  </si>
  <si>
    <t>오후 TMT시간에 BLG관측이 가능해짐</t>
    <phoneticPr fontId="3" type="noConversion"/>
  </si>
  <si>
    <t>DS9(영상확인) 1회 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</si>
</sst>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P19" sqref="P19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45842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66.811594202898547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0.3611111111111111</v>
      </c>
      <c r="D9" s="8">
        <v>2.2999999999999998</v>
      </c>
      <c r="E9" s="8">
        <v>6.6</v>
      </c>
      <c r="F9" s="8">
        <v>76.3</v>
      </c>
      <c r="G9" s="36" t="s">
        <v>197</v>
      </c>
      <c r="H9" s="8">
        <v>0.5</v>
      </c>
      <c r="I9" s="36">
        <v>63.1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184</v>
      </c>
      <c r="E10" s="8">
        <v>7.5</v>
      </c>
      <c r="F10" s="8">
        <v>68.599999999999994</v>
      </c>
      <c r="G10" s="36" t="s">
        <v>198</v>
      </c>
      <c r="H10" s="8">
        <v>12.7</v>
      </c>
      <c r="I10" s="11"/>
      <c r="J10" s="9">
        <f>IF(L10, 1, 0) + IF(M10, 2, 0) + IF(N10, 4, 0) + IF(O10, 8, 0) + IF(P10, 16, 0)</f>
        <v>10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0.80555555555555558</v>
      </c>
      <c r="D11" s="15" t="s">
        <v>184</v>
      </c>
      <c r="E11" s="15">
        <v>8</v>
      </c>
      <c r="F11" s="15">
        <v>56.8</v>
      </c>
      <c r="G11" s="36" t="s">
        <v>197</v>
      </c>
      <c r="H11" s="15">
        <v>3.3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24.444444444444446</v>
      </c>
      <c r="D12" s="19">
        <f>AVERAGE(D9:D11)</f>
        <v>2.2999999999999998</v>
      </c>
      <c r="E12" s="19">
        <f>AVERAGE(E9:E11)</f>
        <v>7.3666666666666671</v>
      </c>
      <c r="F12" s="20">
        <f>AVERAGE(F9:F11)</f>
        <v>67.233333333333334</v>
      </c>
      <c r="G12" s="21"/>
      <c r="H12" s="22">
        <f>AVERAGE(H9:H11)</f>
        <v>5.5</v>
      </c>
      <c r="I12" s="23"/>
      <c r="J12" s="24">
        <f>AVERAGE(J9:J11)</f>
        <v>6.333333333333333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192</v>
      </c>
      <c r="G16" s="113" t="s">
        <v>181</v>
      </c>
      <c r="H16" s="113" t="s">
        <v>183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0.29930555555555555</v>
      </c>
      <c r="D17" s="28">
        <v>0.30069444444444443</v>
      </c>
      <c r="E17" s="28">
        <v>0.34027777777777779</v>
      </c>
      <c r="F17" s="28">
        <v>0.40486111111111112</v>
      </c>
      <c r="G17" s="28">
        <v>0.42708333333333331</v>
      </c>
      <c r="H17" s="28">
        <v>0.75138888888888888</v>
      </c>
      <c r="I17" s="28">
        <v>0.81111111111111112</v>
      </c>
      <c r="J17" s="28"/>
      <c r="K17" s="28"/>
      <c r="L17" s="28"/>
      <c r="M17" s="28"/>
      <c r="N17" s="28"/>
      <c r="O17" s="28"/>
      <c r="P17" s="28">
        <v>0.81527777777777777</v>
      </c>
    </row>
    <row r="18" spans="2:16" ht="14.1" customHeight="1" x14ac:dyDescent="0.35">
      <c r="B18" s="35" t="s">
        <v>42</v>
      </c>
      <c r="C18" s="27">
        <v>27312</v>
      </c>
      <c r="D18" s="27">
        <v>27313</v>
      </c>
      <c r="E18" s="27">
        <v>27332</v>
      </c>
      <c r="F18" s="27">
        <v>27375</v>
      </c>
      <c r="G18" s="27">
        <v>27389</v>
      </c>
      <c r="H18" s="27">
        <v>27510</v>
      </c>
      <c r="I18" s="27">
        <v>27546</v>
      </c>
      <c r="J18" s="27"/>
      <c r="K18" s="27"/>
      <c r="L18" s="27"/>
      <c r="M18" s="27"/>
      <c r="N18" s="27"/>
      <c r="O18" s="27"/>
      <c r="P18" s="114">
        <v>27551</v>
      </c>
    </row>
    <row r="19" spans="2:16" ht="14.1" customHeight="1" thickBot="1" x14ac:dyDescent="0.4">
      <c r="B19" s="13" t="s">
        <v>43</v>
      </c>
      <c r="C19" s="29"/>
      <c r="D19" s="27">
        <v>27323</v>
      </c>
      <c r="E19" s="30">
        <v>27374</v>
      </c>
      <c r="F19" s="30">
        <v>27388</v>
      </c>
      <c r="G19" s="30">
        <v>27509</v>
      </c>
      <c r="H19" s="30">
        <v>27543</v>
      </c>
      <c r="I19" s="30">
        <v>27550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11</v>
      </c>
      <c r="E20" s="33">
        <f>IF(ISNUMBER(E18),E19-E18+1,"")</f>
        <v>43</v>
      </c>
      <c r="F20" s="33">
        <f>IF(ISNUMBER(F18),F19-F18+1,"")</f>
        <v>14</v>
      </c>
      <c r="G20" s="33">
        <f>IF(ISNUMBER(G18),G19-G18+1,"")</f>
        <v>121</v>
      </c>
      <c r="H20" s="33">
        <f>IF(ISNUMBER(H18),H19-H18+1,"")</f>
        <v>34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>
        <v>0.31874999999999998</v>
      </c>
      <c r="D23" s="112">
        <v>0.32083333333333336</v>
      </c>
      <c r="E23" s="36" t="s">
        <v>48</v>
      </c>
      <c r="F23" s="154" t="s">
        <v>189</v>
      </c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>
        <v>0.32291666666666669</v>
      </c>
      <c r="D25" s="112">
        <v>0.32430555555555557</v>
      </c>
      <c r="E25" s="109" t="s">
        <v>170</v>
      </c>
      <c r="F25" s="154" t="s">
        <v>188</v>
      </c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0.39027777777777778</v>
      </c>
      <c r="D30" s="43">
        <v>6.805555555555555E-2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0.45833333333333331</v>
      </c>
    </row>
    <row r="31" spans="2:16" ht="14.1" customHeight="1" x14ac:dyDescent="0.35">
      <c r="B31" s="37" t="s">
        <v>169</v>
      </c>
      <c r="C31" s="47">
        <v>0.39027777777777778</v>
      </c>
      <c r="D31" s="7">
        <v>6.805555555555555E-2</v>
      </c>
      <c r="E31" s="7"/>
      <c r="F31" s="7"/>
      <c r="G31" s="7">
        <v>2.0833333333333332E-2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0.47916666666666663</v>
      </c>
    </row>
    <row r="32" spans="2:16" ht="14.1" customHeight="1" x14ac:dyDescent="0.35">
      <c r="B32" s="37" t="s">
        <v>65</v>
      </c>
      <c r="C32" s="49">
        <v>0.14027777777777778</v>
      </c>
      <c r="D32" s="50">
        <v>1.8749999999999999E-2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0.15902777777777777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0.25</v>
      </c>
      <c r="D34" s="106">
        <f t="shared" ref="D34:P34" si="1">D31-D32-D33</f>
        <v>4.9305555555555547E-2</v>
      </c>
      <c r="E34" s="106">
        <f t="shared" si="1"/>
        <v>0</v>
      </c>
      <c r="F34" s="106">
        <f t="shared" si="1"/>
        <v>0</v>
      </c>
      <c r="G34" s="106">
        <f t="shared" si="1"/>
        <v>2.0833333333333332E-2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0.32013888888888886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186</v>
      </c>
      <c r="D36" s="145"/>
      <c r="E36" s="144" t="s">
        <v>190</v>
      </c>
      <c r="F36" s="145"/>
      <c r="G36" s="144" t="s">
        <v>193</v>
      </c>
      <c r="H36" s="145"/>
      <c r="I36" s="144" t="s">
        <v>194</v>
      </c>
      <c r="J36" s="145"/>
      <c r="K36" s="144" t="s">
        <v>196</v>
      </c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200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187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191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195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 t="s">
        <v>199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2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2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491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2" t="s">
        <v>76</v>
      </c>
      <c r="C59" s="161"/>
      <c r="D59" s="58">
        <v>7</v>
      </c>
      <c r="E59" s="172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2" t="s">
        <v>81</v>
      </c>
      <c r="C60" s="161"/>
      <c r="D60" s="58" t="b">
        <v>1</v>
      </c>
      <c r="E60" s="172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2" t="s">
        <v>86</v>
      </c>
      <c r="C61" s="161"/>
      <c r="D61" s="58" t="b">
        <v>1</v>
      </c>
      <c r="E61" s="172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2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2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2" t="s">
        <v>98</v>
      </c>
      <c r="F64" s="161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-162.30000000000001</v>
      </c>
      <c r="D72" s="60">
        <v>-163.80000000000001</v>
      </c>
      <c r="E72" s="96" t="s">
        <v>118</v>
      </c>
      <c r="F72" s="60">
        <v>20.2</v>
      </c>
      <c r="G72" s="60">
        <v>19.899999999999999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-156.5</v>
      </c>
      <c r="D73" s="60">
        <v>-159.69999999999999</v>
      </c>
      <c r="E73" s="98" t="s">
        <v>122</v>
      </c>
      <c r="F73" s="60">
        <v>36.700000000000003</v>
      </c>
      <c r="G73" s="60">
        <v>32.6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-203.6</v>
      </c>
      <c r="D74" s="60">
        <v>-204.7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-125.6</v>
      </c>
      <c r="D75" s="60">
        <v>-131.19999999999999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30.6</v>
      </c>
      <c r="D76" s="60">
        <v>29.6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28.4</v>
      </c>
      <c r="D77" s="60">
        <v>28</v>
      </c>
      <c r="E77" s="98" t="s">
        <v>142</v>
      </c>
      <c r="F77" s="116">
        <v>245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23.4</v>
      </c>
      <c r="D78" s="60">
        <v>23.1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21.8</v>
      </c>
      <c r="D79" s="60">
        <v>21.6</v>
      </c>
      <c r="E79" s="96" t="s">
        <v>152</v>
      </c>
      <c r="F79" s="60">
        <v>15.8</v>
      </c>
      <c r="G79" s="60">
        <v>9.8000000000000007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9.1099999999999992E-6</v>
      </c>
      <c r="D80" s="115">
        <v>9.1600000000000004E-6</v>
      </c>
      <c r="E80" s="98" t="s">
        <v>157</v>
      </c>
      <c r="F80" s="60">
        <v>52</v>
      </c>
      <c r="G80" s="60">
        <v>58.7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185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201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2025-07-04T19:45:20Z</dcterms:modified>
</cp:coreProperties>
</file>