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6\"/>
    </mc:Choice>
  </mc:AlternateContent>
  <xr:revisionPtr revIDLastSave="0" documentId="13_ncr:1_{3CFF54DF-B5B3-4A0E-B8EE-0B63622EA8CB}" xr6:coauthVersionLast="47" xr6:coauthVersionMax="47" xr10:uidLastSave="{00000000-0000-0000-0000-000000000000}"/>
  <bookViews>
    <workbookView xWindow="27804" yWindow="14736" windowWidth="17664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<sst xmlns="http://schemas.openxmlformats.org/spreadsheetml/2006/main" count="218" uniqueCount="201">
  <si>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</si>
  <si>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</si>
  <si>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</si>
  <si>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</si>
  <si>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</si>
  <si>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</si>
  <si>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</si>
  <si>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</si>
  <si>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</si>
  <si>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</si>
  <si>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</si>
  <si>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</si>
  <si>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</si>
  <si>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</si>
  <si>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</si>
  <si>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</si>
  <si>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</si>
  <si>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</si>
  <si>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</si>
  <si>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</si>
  <si>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</si>
  <si>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</si>
  <si>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</si>
  <si>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</si>
  <si>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</si>
  <si>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</si>
  <si>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</si>
  <si>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</si>
  <si>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</si>
  <si>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</si>
  <si>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</si>
  <si>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</si>
  <si>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</si>
  <si>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</si>
  <si>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</si>
  <si>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</si>
  <si>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</si>
  <si>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</si>
  <si>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</si>
  <si>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</si>
  <si>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</si>
  <si>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</si>
  <si>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</si>
  <si>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</si>
  <si>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</si>
  <si>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</si>
  <si>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</si>
  <si>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</si>
  <si>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</si>
  <si>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</si>
  <si>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</si>
  <si>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</si>
  <si>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</si>
  <si>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</si>
  <si>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</si>
  <si>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</si>
  <si>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</si>
  <si>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</si>
  <si>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</si>
  <si>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</si>
  <si>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</si>
  <si>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</si>
  <si>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</si>
  <si>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</si>
  <si>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</si>
  <si>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</si>
  <si>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</si>
  <si>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</si>
  <si>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</si>
  <si>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</si>
  <si>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</si>
  <si>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</si>
  <si>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</si>
  <si>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</si>
  <si>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</si>
  <si>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</si>
  <si>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</si>
  <si>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</si>
  <si>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</si>
  <si>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</si>
  <si>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</si>
  <si>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</si>
  <si>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</si>
  <si>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</si>
  <si>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</si>
  <si>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</si>
  <si>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</si>
  <si>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</si>
  <si>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</si>
  <si>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</si>
  <si>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</si>
  <si>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</si>
  <si>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</si>
  <si>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</si>
  <si>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</si>
  <si>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</si>
  <si>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</si>
  <si>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</si>
  <si>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</si>
  <si>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</si>
  <si>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</si>
  <si>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</si>
  <si>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</si>
  <si>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</si>
  <si>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</si>
  <si>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</si>
  <si>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</si>
  <si>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</si>
  <si>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</si>
  <si>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</si>
  <si>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</si>
  <si>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</si>
  <si>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</si>
  <si>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</si>
  <si>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</si>
  <si>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</si>
  <si>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</si>
  <si>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</si>
  <si>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</si>
  <si>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</si>
  <si>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</si>
  <si>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</si>
  <si>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</si>
  <si>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</si>
  <si>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</si>
  <si>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</si>
  <si>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</si>
  <si>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</si>
  <si>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</si>
  <si>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</si>
  <si>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</si>
  <si>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</si>
  <si>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</si>
  <si>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</si>
  <si>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</si>
  <si>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</si>
  <si>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</si>
  <si>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</si>
  <si>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</si>
  <si>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</si>
  <si>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</si>
  <si>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</si>
  <si>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</si>
  <si>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</si>
  <si>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</si>
  <si>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</si>
  <si>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</si>
  <si>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</si>
  <si>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</si>
  <si>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</si>
  <si>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</si>
  <si>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</si>
  <si>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</si>
  <si>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</si>
  <si>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</si>
  <si>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</si>
  <si>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</si>
  <si>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</si>
  <si>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</si>
  <si>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</si>
  <si>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</si>
  <si>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</si>
  <si>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</si>
  <si>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</si>
  <si>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</si>
  <si>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</si>
  <si>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</si>
  <si>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</si>
  <si>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</si>
  <si>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</si>
  <si>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</si>
  <si>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</si>
  <si>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</si>
  <si>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</si>
  <si>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</si>
  <si>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</si>
  <si>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</si>
  <si>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</si>
  <si>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</si>
  <si>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</si>
  <si>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</si>
  <si>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</si>
  <si>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두원재</t>
    <phoneticPr fontId="3" type="noConversion"/>
  </si>
  <si>
    <t>TMT</t>
    <phoneticPr fontId="3" type="noConversion"/>
  </si>
  <si>
    <t>KSP</t>
    <phoneticPr fontId="3" type="noConversion"/>
  </si>
  <si>
    <t>월령 40% 이하로 방풍막 연결 해제</t>
    <phoneticPr fontId="3" type="noConversion"/>
  </si>
  <si>
    <t>M_024390-024391:N</t>
    <phoneticPr fontId="3" type="noConversion"/>
  </si>
  <si>
    <t>M_024453-024554:N</t>
    <phoneticPr fontId="3" type="noConversion"/>
  </si>
  <si>
    <t>M_024464-024465:N</t>
    <phoneticPr fontId="3" type="noConversion"/>
  </si>
  <si>
    <t>T_024525</t>
    <phoneticPr fontId="3" type="noConversion"/>
  </si>
  <si>
    <t>T_024525 HA limit으로 망원경이 멈추면서 별이 흐름</t>
    <phoneticPr fontId="3" type="noConversion"/>
  </si>
  <si>
    <t>ESE</t>
    <phoneticPr fontId="3" type="noConversion"/>
  </si>
  <si>
    <t>S</t>
    <phoneticPr fontId="3" type="noConversion"/>
  </si>
  <si>
    <t>N</t>
    <phoneticPr fontId="3" type="noConversion"/>
  </si>
  <si>
    <t>옅은 구름으로 인한 오후 flat 건너뜀</t>
    <phoneticPr fontId="3" type="noConversion"/>
  </si>
  <si>
    <t>HA limit으로 BLG #238-240 / 242-244 / 246-248 / 314-315 /317-328 / 330 스킵 함</t>
    <phoneticPr fontId="3" type="noConversion"/>
  </si>
  <si>
    <t>25s/20k 21s/23k 17s/24k 12s/21k</t>
    <phoneticPr fontId="3" type="noConversion"/>
  </si>
  <si>
    <t>34s/20k 29s/26k 22s/28k 11s/20k</t>
    <phoneticPr fontId="3" type="noConversion"/>
  </si>
  <si>
    <t>I_024569</t>
    <phoneticPr fontId="3" type="noConversion"/>
  </si>
  <si>
    <t>I_024569 dark 찍어야하는데 스크립트 TMT로 잘못 넣음</t>
    <phoneticPr fontId="3" type="noConversion"/>
  </si>
  <si>
    <t>DS9(영상 확인) 6회꺼짐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</si>
</sst>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61" zoomScale="145" zoomScaleNormal="145" workbookViewId="0">
      <selection activeCell="B86" sqref="B86:P86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45828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100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0.35833333333333334</v>
      </c>
      <c r="D9" s="8">
        <v>2.6</v>
      </c>
      <c r="E9" s="8">
        <v>9.1</v>
      </c>
      <c r="F9" s="8">
        <v>46.3</v>
      </c>
      <c r="G9" s="36" t="s">
        <v>191</v>
      </c>
      <c r="H9" s="8">
        <v>2.8</v>
      </c>
      <c r="I9" s="36">
        <v>29.3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1.6</v>
      </c>
      <c r="E10" s="8">
        <v>8.8000000000000007</v>
      </c>
      <c r="F10" s="8">
        <v>38.299999999999997</v>
      </c>
      <c r="G10" s="36" t="s">
        <v>192</v>
      </c>
      <c r="H10" s="8">
        <v>1.1000000000000001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0.81805555555555554</v>
      </c>
      <c r="D11" s="15">
        <v>1.3</v>
      </c>
      <c r="E11" s="15">
        <v>9</v>
      </c>
      <c r="F11" s="15">
        <v>47.4</v>
      </c>
      <c r="G11" s="36" t="s">
        <v>193</v>
      </c>
      <c r="H11" s="15">
        <v>1.2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24.459722222222222</v>
      </c>
      <c r="D12" s="19">
        <f>AVERAGE(D9:D11)</f>
        <v>1.8333333333333333</v>
      </c>
      <c r="E12" s="19">
        <f>AVERAGE(E9:E11)</f>
        <v>8.9666666666666668</v>
      </c>
      <c r="F12" s="20">
        <f>AVERAGE(F9:F11)</f>
        <v>44</v>
      </c>
      <c r="G12" s="21"/>
      <c r="H12" s="22">
        <f>AVERAGE(H9:H11)</f>
        <v>1.7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183</v>
      </c>
      <c r="F16" s="27" t="s">
        <v>184</v>
      </c>
      <c r="G16" s="113" t="s">
        <v>181</v>
      </c>
      <c r="H16" s="113" t="s">
        <v>184</v>
      </c>
      <c r="I16" s="27" t="s">
        <v>183</v>
      </c>
      <c r="J16" s="27" t="s">
        <v>180</v>
      </c>
      <c r="K16" s="27" t="s">
        <v>183</v>
      </c>
      <c r="L16" s="27" t="s">
        <v>180</v>
      </c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0.30694444444444446</v>
      </c>
      <c r="D17" s="28">
        <v>0.30694444444444446</v>
      </c>
      <c r="E17" s="28">
        <v>0.3347222222222222</v>
      </c>
      <c r="F17" s="28">
        <v>0.35625000000000001</v>
      </c>
      <c r="G17" s="28">
        <v>0.39583333333333331</v>
      </c>
      <c r="H17" s="28">
        <v>0.79027777777777775</v>
      </c>
      <c r="I17" s="28">
        <v>0.82291666666666663</v>
      </c>
      <c r="J17" s="28">
        <v>0.84930555555555554</v>
      </c>
      <c r="K17" s="28">
        <v>0.85902777777777772</v>
      </c>
      <c r="L17" s="28">
        <v>0.8618055555555556</v>
      </c>
      <c r="M17" s="28"/>
      <c r="N17" s="28"/>
      <c r="O17" s="28"/>
      <c r="P17" s="28">
        <v>0.86597222222222225</v>
      </c>
    </row>
    <row r="18" spans="2:16" ht="14.1" customHeight="1" x14ac:dyDescent="0.35">
      <c r="B18" s="35" t="s">
        <v>42</v>
      </c>
      <c r="C18" s="27">
        <v>24233</v>
      </c>
      <c r="D18" s="27">
        <v>24234</v>
      </c>
      <c r="E18" s="27">
        <v>24244</v>
      </c>
      <c r="F18" s="27">
        <v>24256</v>
      </c>
      <c r="G18" s="27">
        <v>24282</v>
      </c>
      <c r="H18" s="27">
        <v>24530</v>
      </c>
      <c r="I18" s="27">
        <v>24551</v>
      </c>
      <c r="J18" s="27">
        <v>24561</v>
      </c>
      <c r="K18" s="27">
        <v>24569</v>
      </c>
      <c r="L18" s="27">
        <v>24570</v>
      </c>
      <c r="M18" s="27"/>
      <c r="N18" s="27"/>
      <c r="O18" s="27"/>
      <c r="P18" s="114">
        <v>24575</v>
      </c>
    </row>
    <row r="19" spans="2:16" ht="14.1" customHeight="1" thickBot="1" x14ac:dyDescent="0.4">
      <c r="B19" s="13" t="s">
        <v>43</v>
      </c>
      <c r="C19" s="29"/>
      <c r="D19" s="27">
        <v>24238</v>
      </c>
      <c r="E19" s="30">
        <v>24255</v>
      </c>
      <c r="F19" s="30">
        <v>24281</v>
      </c>
      <c r="G19" s="30">
        <v>24529</v>
      </c>
      <c r="H19" s="30">
        <v>24550</v>
      </c>
      <c r="I19" s="30">
        <v>24560</v>
      </c>
      <c r="J19" s="30">
        <v>24568</v>
      </c>
      <c r="K19" s="30">
        <v>24569</v>
      </c>
      <c r="L19" s="30">
        <v>24574</v>
      </c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26</v>
      </c>
      <c r="G20" s="33">
        <f>IF(ISNUMBER(G18),G19-G18+1,"")</f>
        <v>248</v>
      </c>
      <c r="H20" s="33">
        <f>IF(ISNUMBER(H18),H19-H18+1,"")</f>
        <v>21</v>
      </c>
      <c r="I20" s="33">
        <f t="shared" ref="I20:O20" si="0">IF(ISNUMBER(I18),I19-I18+1,"")</f>
        <v>10</v>
      </c>
      <c r="J20" s="33">
        <f t="shared" si="0"/>
        <v>8</v>
      </c>
      <c r="K20" s="33">
        <f t="shared" si="0"/>
        <v>1</v>
      </c>
      <c r="L20" s="33">
        <f t="shared" si="0"/>
        <v>5</v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>
        <v>0.84930555555555554</v>
      </c>
      <c r="K23" s="102">
        <v>0.85277777777777775</v>
      </c>
      <c r="L23" s="112" t="s">
        <v>164</v>
      </c>
      <c r="M23" s="164" t="s">
        <v>196</v>
      </c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>
        <v>0.85347222222222219</v>
      </c>
      <c r="K25" s="102">
        <v>0.8569444444444444</v>
      </c>
      <c r="L25" s="36" t="s">
        <v>49</v>
      </c>
      <c r="M25" s="164" t="s">
        <v>197</v>
      </c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0.39583333333333331</v>
      </c>
      <c r="D30" s="43">
        <v>6.3888888888888884E-2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0.4597222222222222</v>
      </c>
    </row>
    <row r="31" spans="2:16" ht="14.1" customHeight="1" x14ac:dyDescent="0.35">
      <c r="B31" s="37" t="s">
        <v>169</v>
      </c>
      <c r="C31" s="47">
        <v>0.39444444444444443</v>
      </c>
      <c r="D31" s="7">
        <v>7.2222222222222215E-2</v>
      </c>
      <c r="E31" s="7"/>
      <c r="F31" s="7"/>
      <c r="G31" s="7"/>
      <c r="H31" s="7"/>
      <c r="I31" s="7"/>
      <c r="J31" s="7"/>
      <c r="K31" s="7">
        <v>3.6111111111111108E-2</v>
      </c>
      <c r="L31" s="7"/>
      <c r="M31" s="7"/>
      <c r="N31" s="7"/>
      <c r="O31" s="48"/>
      <c r="P31" s="46">
        <f>SUM(C31:N31)</f>
        <v>0.50277777777777777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0.39444444444444443</v>
      </c>
      <c r="D34" s="106">
        <f t="shared" ref="D34:P34" si="1">D31-D32-D33</f>
        <v>7.2222222222222215E-2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3.6111111111111108E-2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0.50277777777777777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186</v>
      </c>
      <c r="D36" s="155"/>
      <c r="E36" s="154" t="s">
        <v>187</v>
      </c>
      <c r="F36" s="155"/>
      <c r="G36" s="154" t="s">
        <v>188</v>
      </c>
      <c r="H36" s="155"/>
      <c r="I36" s="154" t="s">
        <v>189</v>
      </c>
      <c r="J36" s="155"/>
      <c r="K36" s="154" t="s">
        <v>198</v>
      </c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194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195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 t="s">
        <v>190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 t="s">
        <v>199</v>
      </c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475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9" t="s">
        <v>69</v>
      </c>
      <c r="C56" s="179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80" t="s">
        <v>70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2"/>
      <c r="N57" s="183" t="s">
        <v>71</v>
      </c>
      <c r="O57" s="181"/>
      <c r="P57" s="184"/>
    </row>
    <row r="58" spans="2:16" ht="17.100000000000001" customHeight="1" x14ac:dyDescent="0.35">
      <c r="B58" s="185" t="s">
        <v>72</v>
      </c>
      <c r="C58" s="186"/>
      <c r="D58" s="187"/>
      <c r="E58" s="185" t="s">
        <v>73</v>
      </c>
      <c r="F58" s="186"/>
      <c r="G58" s="187"/>
      <c r="H58" s="186" t="s">
        <v>74</v>
      </c>
      <c r="I58" s="186"/>
      <c r="J58" s="186"/>
      <c r="K58" s="188" t="s">
        <v>75</v>
      </c>
      <c r="L58" s="186"/>
      <c r="M58" s="189"/>
      <c r="N58" s="190"/>
      <c r="O58" s="186"/>
      <c r="P58" s="191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-162.18799999999999</v>
      </c>
      <c r="D72" s="60">
        <v>-163.96600000000001</v>
      </c>
      <c r="E72" s="96" t="s">
        <v>118</v>
      </c>
      <c r="F72" s="60">
        <v>19.87</v>
      </c>
      <c r="G72" s="60">
        <v>19.52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-156.13900000000001</v>
      </c>
      <c r="D73" s="60">
        <v>-159.696</v>
      </c>
      <c r="E73" s="98" t="s">
        <v>122</v>
      </c>
      <c r="F73" s="60">
        <v>29.59</v>
      </c>
      <c r="G73" s="60">
        <v>30.28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-203.99299999999999</v>
      </c>
      <c r="D74" s="60">
        <v>-204.309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-125.16</v>
      </c>
      <c r="D75" s="60">
        <v>-131.75200000000001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31.039000000000001</v>
      </c>
      <c r="D76" s="60">
        <v>29.521999999999998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28.856999999999999</v>
      </c>
      <c r="D77" s="60">
        <v>27.826000000000001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23.917000000000002</v>
      </c>
      <c r="D78" s="60">
        <v>22.957000000000001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22.401</v>
      </c>
      <c r="D79" s="60">
        <v>21.504000000000001</v>
      </c>
      <c r="E79" s="96" t="s">
        <v>152</v>
      </c>
      <c r="F79" s="60">
        <v>16</v>
      </c>
      <c r="G79" s="60">
        <v>10.1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8.0700000000000007E-6</v>
      </c>
      <c r="D80" s="115">
        <v>7.96E-6</v>
      </c>
      <c r="E80" s="98" t="s">
        <v>157</v>
      </c>
      <c r="F80" s="60">
        <v>40.700000000000003</v>
      </c>
      <c r="G80" s="60">
        <v>54.3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185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200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6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8"/>
    </row>
    <row r="88" spans="2:16" ht="15" customHeight="1" x14ac:dyDescent="0.35">
      <c r="B88" s="172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72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72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72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72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72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72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72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72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72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72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3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5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2025-06-20T21:16:22Z</dcterms:modified>
</cp:coreProperties>
</file>