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D9F9A31D-FDE4-4CA8-8F68-AE4069124540}" xr6:coauthVersionLast="47" xr6:coauthVersionMax="47" xr10:uidLastSave="{00000000-0000-0000-0000-000000000000}"/>
  <bookViews>
    <workbookView xWindow="27780" yWindow="14532" windowWidth="1766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<sst xmlns="http://schemas.openxmlformats.org/spreadsheetml/2006/main" count="214" uniqueCount="199">
  <si>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</si>
  <si>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</si>
  <si>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</si>
  <si>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</si>
  <si>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</si>
  <si>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</si>
  <si>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</si>
  <si>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</si>
  <si>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</si>
  <si>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</si>
  <si>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</si>
  <si>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</si>
  <si>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</si>
  <si>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</si>
  <si>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</si>
  <si>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</si>
  <si>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</si>
  <si>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</si>
  <si>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</si>
  <si>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</si>
  <si>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</si>
  <si>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</si>
  <si>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</si>
  <si>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</si>
  <si>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</si>
  <si>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</si>
  <si>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</si>
  <si>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</si>
  <si>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</si>
  <si>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</si>
  <si>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</si>
  <si>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</si>
  <si>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</si>
  <si>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</si>
  <si>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</si>
  <si>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</si>
  <si>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</si>
  <si>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</si>
  <si>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</si>
  <si>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</si>
  <si>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</si>
  <si>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</si>
  <si>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</si>
  <si>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</si>
  <si>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</si>
  <si>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</si>
  <si>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</si>
  <si>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</si>
  <si>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</si>
  <si>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</si>
  <si>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</si>
  <si>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</si>
  <si>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</si>
  <si>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</si>
  <si>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</si>
  <si>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</si>
  <si>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</si>
  <si>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</si>
  <si>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</si>
  <si>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</si>
  <si>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</si>
  <si>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</si>
  <si>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</si>
  <si>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</si>
  <si>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</si>
  <si>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</si>
  <si>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</si>
  <si>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</si>
  <si>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</si>
  <si>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</si>
  <si>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</si>
  <si>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</si>
  <si>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</si>
  <si>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</si>
  <si>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</si>
  <si>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</si>
  <si>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</si>
  <si>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</si>
  <si>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</si>
  <si>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</si>
  <si>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</si>
  <si>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</si>
  <si>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</si>
  <si>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</si>
  <si>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</si>
  <si>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</si>
  <si>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</si>
  <si>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</si>
  <si>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</si>
  <si>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</si>
  <si>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</si>
  <si>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</si>
  <si>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</si>
  <si>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</si>
  <si>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</si>
  <si>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</si>
  <si>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</si>
  <si>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</si>
  <si>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</si>
  <si>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</si>
  <si>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</si>
  <si>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</si>
  <si>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</si>
  <si>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</si>
  <si>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</si>
  <si>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</si>
  <si>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</si>
  <si>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</si>
  <si>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</si>
  <si>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</si>
  <si>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</si>
  <si>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</si>
  <si>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</si>
  <si>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</si>
  <si>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</si>
  <si>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</si>
  <si>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</si>
  <si>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</si>
  <si>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</si>
  <si>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</si>
  <si>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</si>
  <si>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</si>
  <si>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</si>
  <si>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</si>
  <si>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</si>
  <si>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</si>
  <si>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</si>
  <si>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</si>
  <si>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</si>
  <si>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</si>
  <si>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</si>
  <si>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</si>
  <si>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</si>
  <si>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</si>
  <si>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</si>
  <si>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</si>
  <si>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</si>
  <si>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</si>
  <si>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</si>
  <si>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</si>
  <si>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</si>
  <si>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</si>
  <si>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</si>
  <si>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</si>
  <si>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</si>
  <si>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</si>
  <si>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</si>
  <si>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</si>
  <si>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</si>
  <si>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</si>
  <si>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</si>
  <si>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</si>
  <si>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</si>
  <si>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</si>
  <si>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</si>
  <si>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</si>
  <si>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</si>
  <si>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</si>
  <si>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</si>
  <si>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</si>
  <si>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</si>
  <si>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</si>
  <si>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</si>
  <si>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</si>
  <si>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</si>
  <si>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</si>
  <si>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</si>
  <si>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</si>
  <si>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</si>
  <si>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</si>
  <si>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</si>
  <si>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</si>
  <si>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</si>
  <si>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</si>
  <si>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</si>
  <si>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</si>
  <si>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</si>
  <si>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</si>
  <si>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</si>
  <si>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</si>
  <si>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</si>
  <si>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</si>
  <si>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</si>
  <si>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TMT</t>
    <phoneticPr fontId="3" type="noConversion"/>
  </si>
  <si>
    <t>KSP</t>
    <phoneticPr fontId="3" type="noConversion"/>
  </si>
  <si>
    <t>오후 flat 촬영중 구름들어 중간에 종료</t>
    <phoneticPr fontId="3" type="noConversion"/>
  </si>
  <si>
    <t>M_023905</t>
    <phoneticPr fontId="3" type="noConversion"/>
  </si>
  <si>
    <t>HA limit으로 BLG #243-244 / 246 / 248 / 250-283 / 314-328 / 330 스킵 함</t>
    <phoneticPr fontId="3" type="noConversion"/>
  </si>
  <si>
    <t xml:space="preserve"> </t>
    <phoneticPr fontId="3" type="noConversion"/>
  </si>
  <si>
    <t>월령 40% 이하로 방풍막 연결 해제</t>
    <phoneticPr fontId="3" type="noConversion"/>
  </si>
  <si>
    <t>DS9(영상 확인) 3회꺼짐</t>
    <phoneticPr fontId="3" type="noConversion"/>
  </si>
  <si>
    <t>S</t>
    <phoneticPr fontId="3" type="noConversion"/>
  </si>
  <si>
    <t>NNW</t>
    <phoneticPr fontId="3" type="noConversion"/>
  </si>
  <si>
    <t>NE</t>
    <phoneticPr fontId="3" type="noConversion"/>
  </si>
  <si>
    <t>돔 셔터가 3회정도 안 움직여서 재실행 함 / 전체 kill 하고 1분이상 기다렸다가 재실행 후 정상화됨</t>
    <phoneticPr fontId="3" type="noConversion"/>
  </si>
  <si>
    <t>12s/21k 19s/22k</t>
    <phoneticPr fontId="3" type="noConversion"/>
  </si>
  <si>
    <t>11s/28k</t>
    <phoneticPr fontId="3" type="noConversion"/>
  </si>
  <si>
    <t>35s/21k 29s/24k 23s/26k 14s/22k</t>
    <phoneticPr fontId="3" type="noConversion"/>
  </si>
  <si>
    <t>28s/21k 24s/28k 16s/26k 9s/21k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</si>
</sst>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46" zoomScale="145" zoomScaleNormal="145" workbookViewId="0">
      <selection activeCell="B86" sqref="B86:P8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45827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0.35833333333333334</v>
      </c>
      <c r="D9" s="8">
        <v>2.8</v>
      </c>
      <c r="E9" s="8">
        <v>10.199999999999999</v>
      </c>
      <c r="F9" s="8">
        <v>9.6999999999999993</v>
      </c>
      <c r="G9" s="36" t="s">
        <v>193</v>
      </c>
      <c r="H9" s="8">
        <v>0.5</v>
      </c>
      <c r="I9" s="36">
        <v>39.4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</v>
      </c>
      <c r="E10" s="8">
        <v>11.4</v>
      </c>
      <c r="F10" s="8">
        <v>5.9</v>
      </c>
      <c r="G10" s="36" t="s">
        <v>192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0.81805555555555554</v>
      </c>
      <c r="D11" s="15">
        <v>1</v>
      </c>
      <c r="E11" s="15">
        <v>9.8000000000000007</v>
      </c>
      <c r="F11" s="15">
        <v>9.6</v>
      </c>
      <c r="G11" s="36" t="s">
        <v>191</v>
      </c>
      <c r="H11" s="15">
        <v>0.2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1.5999999999999999</v>
      </c>
      <c r="E12" s="19">
        <f>AVERAGE(E9:E11)</f>
        <v>10.466666666666667</v>
      </c>
      <c r="F12" s="20">
        <f>AVERAGE(F9:F11)</f>
        <v>8.4</v>
      </c>
      <c r="G12" s="21"/>
      <c r="H12" s="22">
        <f>AVERAGE(H9:H11)</f>
        <v>0.6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184</v>
      </c>
      <c r="G16" s="113" t="s">
        <v>181</v>
      </c>
      <c r="H16" s="113" t="s">
        <v>184</v>
      </c>
      <c r="I16" s="27" t="s">
        <v>183</v>
      </c>
      <c r="J16" s="27" t="s">
        <v>180</v>
      </c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0.30625000000000002</v>
      </c>
      <c r="D17" s="28">
        <v>0.30763888888888891</v>
      </c>
      <c r="E17" s="28">
        <v>0.33402777777777776</v>
      </c>
      <c r="F17" s="28">
        <v>0.36458333333333331</v>
      </c>
      <c r="G17" s="28">
        <v>0.40486111111111112</v>
      </c>
      <c r="H17" s="28">
        <v>0.79374999999999996</v>
      </c>
      <c r="I17" s="28">
        <v>0.82361111111111107</v>
      </c>
      <c r="J17" s="28">
        <v>0.84930555555555554</v>
      </c>
      <c r="K17" s="28"/>
      <c r="L17" s="28"/>
      <c r="M17" s="28"/>
      <c r="N17" s="28"/>
      <c r="O17" s="28"/>
      <c r="P17" s="28">
        <v>0.8569444444444444</v>
      </c>
    </row>
    <row r="18" spans="2:16" ht="14.1" customHeight="1" x14ac:dyDescent="0.35">
      <c r="B18" s="35" t="s">
        <v>42</v>
      </c>
      <c r="C18" s="27">
        <v>23882</v>
      </c>
      <c r="D18" s="27">
        <v>23884</v>
      </c>
      <c r="E18" s="27">
        <v>23901</v>
      </c>
      <c r="F18" s="27">
        <v>23914</v>
      </c>
      <c r="G18" s="27">
        <v>23940</v>
      </c>
      <c r="H18" s="27">
        <v>24189</v>
      </c>
      <c r="I18" s="27">
        <v>24209</v>
      </c>
      <c r="J18" s="27">
        <v>24219</v>
      </c>
      <c r="K18" s="27"/>
      <c r="L18" s="27"/>
      <c r="M18" s="27"/>
      <c r="N18" s="27"/>
      <c r="O18" s="27"/>
      <c r="P18" s="114">
        <v>24232</v>
      </c>
    </row>
    <row r="19" spans="2:16" ht="14.1" customHeight="1" thickBot="1" x14ac:dyDescent="0.4">
      <c r="B19" s="13" t="s">
        <v>43</v>
      </c>
      <c r="C19" s="29"/>
      <c r="D19" s="27">
        <v>23893</v>
      </c>
      <c r="E19" s="30">
        <v>23913</v>
      </c>
      <c r="F19" s="30">
        <v>23939</v>
      </c>
      <c r="G19" s="30">
        <v>24188</v>
      </c>
      <c r="H19" s="30">
        <v>24208</v>
      </c>
      <c r="I19" s="30">
        <v>24218</v>
      </c>
      <c r="J19" s="30">
        <v>24231</v>
      </c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10</v>
      </c>
      <c r="E20" s="33">
        <f>IF(ISNUMBER(E18),E19-E18+1,"")</f>
        <v>13</v>
      </c>
      <c r="F20" s="33">
        <f>IF(ISNUMBER(F18),F19-F18+1,"")</f>
        <v>26</v>
      </c>
      <c r="G20" s="33">
        <f>IF(ISNUMBER(G18),G19-G18+1,"")</f>
        <v>249</v>
      </c>
      <c r="H20" s="33">
        <f>IF(ISNUMBER(H18),H19-H18+1,"")</f>
        <v>20</v>
      </c>
      <c r="I20" s="33">
        <f t="shared" ref="I20:O20" si="0">IF(ISNUMBER(I18),I19-I18+1,"")</f>
        <v>10</v>
      </c>
      <c r="J20" s="33">
        <f t="shared" si="0"/>
        <v>13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0.31666666666666665</v>
      </c>
      <c r="D24" s="102">
        <v>0.31736111111111109</v>
      </c>
      <c r="E24" s="109" t="s">
        <v>177</v>
      </c>
      <c r="F24" s="164" t="s">
        <v>195</v>
      </c>
      <c r="G24" s="164"/>
      <c r="H24" s="164"/>
      <c r="I24" s="164"/>
      <c r="J24" s="102">
        <v>0.84930555555555554</v>
      </c>
      <c r="K24" s="102">
        <v>0.85277777777777775</v>
      </c>
      <c r="L24" s="36" t="s">
        <v>175</v>
      </c>
      <c r="M24" s="164" t="s">
        <v>197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0.32013888888888886</v>
      </c>
      <c r="D26" s="102">
        <v>0.32013888888888886</v>
      </c>
      <c r="E26" s="109" t="s">
        <v>164</v>
      </c>
      <c r="F26" s="164" t="s">
        <v>196</v>
      </c>
      <c r="G26" s="164"/>
      <c r="H26" s="164"/>
      <c r="I26" s="164"/>
      <c r="J26" s="102">
        <v>0.85416666666666663</v>
      </c>
      <c r="K26" s="102">
        <v>0.8569444444444444</v>
      </c>
      <c r="L26" s="36" t="s">
        <v>176</v>
      </c>
      <c r="M26" s="164" t="s">
        <v>198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0.3888888888888889</v>
      </c>
      <c r="D31" s="7">
        <v>7.013888888888889E-2</v>
      </c>
      <c r="E31" s="7"/>
      <c r="F31" s="7"/>
      <c r="G31" s="7"/>
      <c r="H31" s="7"/>
      <c r="I31" s="7"/>
      <c r="J31" s="7"/>
      <c r="K31" s="7">
        <v>4.2361111111111113E-2</v>
      </c>
      <c r="L31" s="7"/>
      <c r="M31" s="7"/>
      <c r="N31" s="7"/>
      <c r="O31" s="48"/>
      <c r="P31" s="46">
        <f>SUM(C31:N31)</f>
        <v>0.50138888888888888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0.3888888888888889</v>
      </c>
      <c r="D34" s="106">
        <f t="shared" ref="D34:P34" si="1">D31-D32-D33</f>
        <v>7.013888888888889E-2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4.2361111111111113E-2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0.50138888888888888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186</v>
      </c>
      <c r="D36" s="155"/>
      <c r="E36" s="154"/>
      <c r="F36" s="155"/>
      <c r="G36" s="154"/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24" t="s">
        <v>185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5" t="s">
        <v>187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6" t="s">
        <v>194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6" t="s">
        <v>188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249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-161.05099999999999</v>
      </c>
      <c r="D72" s="60">
        <v>-163.785</v>
      </c>
      <c r="E72" s="96" t="s">
        <v>118</v>
      </c>
      <c r="F72" s="60">
        <v>20.04</v>
      </c>
      <c r="G72" s="60">
        <v>19.420000000000002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-153.976</v>
      </c>
      <c r="D73" s="60">
        <v>-159.56100000000001</v>
      </c>
      <c r="E73" s="98" t="s">
        <v>122</v>
      </c>
      <c r="F73" s="60">
        <v>30.25</v>
      </c>
      <c r="G73" s="60">
        <v>13.73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-203.846</v>
      </c>
      <c r="D74" s="60">
        <v>-204.273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-122.17100000000001</v>
      </c>
      <c r="D75" s="60">
        <v>-130.88200000000001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31.995000000000001</v>
      </c>
      <c r="D76" s="60">
        <v>29.555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29.562999999999999</v>
      </c>
      <c r="D77" s="60">
        <v>27.827999999999999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24.629000000000001</v>
      </c>
      <c r="D78" s="60">
        <v>22.893999999999998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23.041</v>
      </c>
      <c r="D79" s="60">
        <v>21.472999999999999</v>
      </c>
      <c r="E79" s="96" t="s">
        <v>152</v>
      </c>
      <c r="F79" s="60">
        <v>20</v>
      </c>
      <c r="G79" s="60">
        <v>10.3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8.1699999999999997E-6</v>
      </c>
      <c r="D80" s="115">
        <v>7.9999999999999996E-6</v>
      </c>
      <c r="E80" s="98" t="s">
        <v>157</v>
      </c>
      <c r="F80" s="60">
        <v>32.1</v>
      </c>
      <c r="G80" s="60">
        <v>16.2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189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190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2025-06-19T20:50:19Z</dcterms:modified>
</cp:coreProperties>
</file>