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8BADB4B2-2116-4C97-8CAE-4229030DF20B}" xr6:coauthVersionLast="47" xr6:coauthVersionMax="47" xr10:uidLastSave="{00000000-0000-0000-0000-000000000000}"/>
  <bookViews>
    <workbookView xWindow="28920" yWindow="1090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<sst xmlns="http://schemas.openxmlformats.org/spreadsheetml/2006/main" count="212" uniqueCount="197">
  <si>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</si>
  <si>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</si>
  <si>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</si>
  <si>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</si>
  <si>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</si>
  <si>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</si>
  <si>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</si>
  <si>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</si>
  <si>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</si>
  <si>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</si>
  <si>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</si>
  <si>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</si>
  <si>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</si>
  <si>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</si>
  <si>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</si>
  <si>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</si>
  <si>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</si>
  <si>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</si>
  <si>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</si>
  <si>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</si>
  <si>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</si>
  <si>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</si>
  <si>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</si>
  <si>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</si>
  <si>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</si>
  <si>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</si>
  <si>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</si>
  <si>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</si>
  <si>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</si>
  <si>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</si>
  <si>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</si>
  <si>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</si>
  <si>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</si>
  <si>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</si>
  <si>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</si>
  <si>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</si>
  <si>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</si>
  <si>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</si>
  <si>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</si>
  <si>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</si>
  <si>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</si>
  <si>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</si>
  <si>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</si>
  <si>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</si>
  <si>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</si>
  <si>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</si>
  <si>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</si>
  <si>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</si>
  <si>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</si>
  <si>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</si>
  <si>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</si>
  <si>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</si>
  <si>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</si>
  <si>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</si>
  <si>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</si>
  <si>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</si>
  <si>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</si>
  <si>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</si>
  <si>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</si>
  <si>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</si>
  <si>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</si>
  <si>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</si>
  <si>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</si>
  <si>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</si>
  <si>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</si>
  <si>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</si>
  <si>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</si>
  <si>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</si>
  <si>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</si>
  <si>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</si>
  <si>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</si>
  <si>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</si>
  <si>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</si>
  <si>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</si>
  <si>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</si>
  <si>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</si>
  <si>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</si>
  <si>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</si>
  <si>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</si>
  <si>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</si>
  <si>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</si>
  <si>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</si>
  <si>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</si>
  <si>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</si>
  <si>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</si>
  <si>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</si>
  <si>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</si>
  <si>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</si>
  <si>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</si>
  <si>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</si>
  <si>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</si>
  <si>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</si>
  <si>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</si>
  <si>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</si>
  <si>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</si>
  <si>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</si>
  <si>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</si>
  <si>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</si>
  <si>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</si>
  <si>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</si>
  <si>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</si>
  <si>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</si>
  <si>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</si>
  <si>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</si>
  <si>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</si>
  <si>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</si>
  <si>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</si>
  <si>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</si>
  <si>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</si>
  <si>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</si>
  <si>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</si>
  <si>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</si>
  <si>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</si>
  <si>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</si>
  <si>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</si>
  <si>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</si>
  <si>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</si>
  <si>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</si>
  <si>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</si>
  <si>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</si>
  <si>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</si>
  <si>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</si>
  <si>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</si>
  <si>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</si>
  <si>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</si>
  <si>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</si>
  <si>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</si>
  <si>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</si>
  <si>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</si>
  <si>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</si>
  <si>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</si>
  <si>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</si>
  <si>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</si>
  <si>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</si>
  <si>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</si>
  <si>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</si>
  <si>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</si>
  <si>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</si>
  <si>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</si>
  <si>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</si>
  <si>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</si>
  <si>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</si>
  <si>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</si>
  <si>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</si>
  <si>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</si>
  <si>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</si>
  <si>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</si>
  <si>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</si>
  <si>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</si>
  <si>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</si>
  <si>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</si>
  <si>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</si>
  <si>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</si>
  <si>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</si>
  <si>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</si>
  <si>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</si>
  <si>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</si>
  <si>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</si>
  <si>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</si>
  <si>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</si>
  <si>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</si>
  <si>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</si>
  <si>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</si>
  <si>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</si>
  <si>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</si>
  <si>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</si>
  <si>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</si>
  <si>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</si>
  <si>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</si>
  <si>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</si>
  <si>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</si>
  <si>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</si>
  <si>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</si>
  <si>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</si>
  <si>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</si>
  <si>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</si>
  <si>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</si>
  <si>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</si>
  <si>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</si>
  <si>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</si>
  <si>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</si>
  <si>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</si>
  <si>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</si>
  <si>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월령 40% 이상으로 방풍막 연결</t>
    <phoneticPr fontId="3" type="noConversion"/>
  </si>
  <si>
    <t>TMT</t>
    <phoneticPr fontId="3" type="noConversion"/>
  </si>
  <si>
    <t>KSP</t>
    <phoneticPr fontId="3" type="noConversion"/>
  </si>
  <si>
    <t>I_022622</t>
    <phoneticPr fontId="3" type="noConversion"/>
  </si>
  <si>
    <t>T_022845</t>
    <phoneticPr fontId="3" type="noConversion"/>
  </si>
  <si>
    <t>T_022845 HA limit으로 망원경이 멈추면서 별이 흐름</t>
    <phoneticPr fontId="3" type="noConversion"/>
  </si>
  <si>
    <t>I_022622 filter I와 초점 값 누락 됨</t>
    <phoneticPr fontId="3" type="noConversion"/>
  </si>
  <si>
    <t>HA limit으로 BLG #238-239 / 317-320 / 322 / 324-327 / 330 스킵 함</t>
    <phoneticPr fontId="3" type="noConversion"/>
  </si>
  <si>
    <t>W</t>
    <phoneticPr fontId="3" type="noConversion"/>
  </si>
  <si>
    <t>SSE</t>
    <phoneticPr fontId="3" type="noConversion"/>
  </si>
  <si>
    <t>ESE</t>
    <phoneticPr fontId="3" type="noConversion"/>
  </si>
  <si>
    <t>[20:10] 옅은 구름으로 인한 관측 종료 / 오전 flat 건너뜀</t>
    <phoneticPr fontId="3" type="noConversion"/>
  </si>
  <si>
    <t>C_22831-022884</t>
    <phoneticPr fontId="3" type="noConversion"/>
  </si>
  <si>
    <t>관측 초반에 gmon의 영상에 오류가 뜨고, 초점이 안맞는 현상 발생 / gmon 전체 재실행 후에도 변화 없음 / IC G와 IC Gui 재실행 후 정상화됨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</si>
</sst>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34" zoomScale="145" zoomScaleNormal="145" workbookViewId="0">
      <selection activeCell="H77" sqref="H77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45823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100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>
        <v>3.5</v>
      </c>
      <c r="E9" s="8">
        <v>6.4</v>
      </c>
      <c r="F9" s="8">
        <v>63.4</v>
      </c>
      <c r="G9" s="36" t="s">
        <v>191</v>
      </c>
      <c r="H9" s="8">
        <v>1.4</v>
      </c>
      <c r="I9" s="36">
        <v>79.7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1.3</v>
      </c>
      <c r="E10" s="8">
        <v>5.4</v>
      </c>
      <c r="F10" s="8">
        <v>67.7</v>
      </c>
      <c r="G10" s="36" t="s">
        <v>192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0.81736111111111109</v>
      </c>
      <c r="D11" s="15">
        <v>2.2999999999999998</v>
      </c>
      <c r="E11" s="15">
        <v>5.7</v>
      </c>
      <c r="F11" s="15">
        <v>62.9</v>
      </c>
      <c r="G11" s="36" t="s">
        <v>193</v>
      </c>
      <c r="H11" s="15">
        <v>0.7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2.3666666666666667</v>
      </c>
      <c r="E12" s="19">
        <f>AVERAGE(E9:E11)</f>
        <v>5.833333333333333</v>
      </c>
      <c r="F12" s="20">
        <f>AVERAGE(F9:F11)</f>
        <v>64.666666666666671</v>
      </c>
      <c r="G12" s="21"/>
      <c r="H12" s="22">
        <f>AVERAGE(H9:H11)</f>
        <v>1.0666666666666667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184</v>
      </c>
      <c r="F16" s="27" t="s">
        <v>185</v>
      </c>
      <c r="G16" s="113" t="s">
        <v>181</v>
      </c>
      <c r="H16" s="113" t="s">
        <v>185</v>
      </c>
      <c r="I16" s="27" t="s">
        <v>184</v>
      </c>
      <c r="J16" s="27" t="s">
        <v>180</v>
      </c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0.32569444444444445</v>
      </c>
      <c r="D17" s="28">
        <v>0.32708333333333334</v>
      </c>
      <c r="E17" s="28">
        <v>0.34375</v>
      </c>
      <c r="F17" s="28">
        <v>0.36527777777777776</v>
      </c>
      <c r="G17" s="28">
        <v>0.42708333333333331</v>
      </c>
      <c r="H17" s="28">
        <v>0.80347222222222225</v>
      </c>
      <c r="I17" s="28">
        <v>0.82430555555555551</v>
      </c>
      <c r="J17" s="28">
        <v>0.84166666666666667</v>
      </c>
      <c r="K17" s="28"/>
      <c r="L17" s="28"/>
      <c r="M17" s="28"/>
      <c r="N17" s="28"/>
      <c r="O17" s="28"/>
      <c r="P17" s="28">
        <v>0.84583333333333333</v>
      </c>
    </row>
    <row r="18" spans="2:16" ht="14.1" customHeight="1" x14ac:dyDescent="0.35">
      <c r="B18" s="35" t="s">
        <v>42</v>
      </c>
      <c r="C18" s="27">
        <v>22554</v>
      </c>
      <c r="D18" s="27">
        <v>22555</v>
      </c>
      <c r="E18" s="27">
        <v>22560</v>
      </c>
      <c r="F18" s="27">
        <v>22572</v>
      </c>
      <c r="G18" s="27">
        <v>22611</v>
      </c>
      <c r="H18" s="27">
        <v>22860</v>
      </c>
      <c r="I18" s="27">
        <v>22873</v>
      </c>
      <c r="J18" s="27">
        <v>22883</v>
      </c>
      <c r="K18" s="27"/>
      <c r="L18" s="27"/>
      <c r="M18" s="27"/>
      <c r="N18" s="27"/>
      <c r="O18" s="27"/>
      <c r="P18" s="114">
        <v>22888</v>
      </c>
    </row>
    <row r="19" spans="2:16" ht="14.1" customHeight="1" thickBot="1" x14ac:dyDescent="0.4">
      <c r="B19" s="13" t="s">
        <v>43</v>
      </c>
      <c r="C19" s="29"/>
      <c r="D19" s="27">
        <v>22559</v>
      </c>
      <c r="E19" s="30">
        <v>22571</v>
      </c>
      <c r="F19" s="30">
        <v>22610</v>
      </c>
      <c r="G19" s="30">
        <v>22859</v>
      </c>
      <c r="H19" s="30">
        <v>22872</v>
      </c>
      <c r="I19" s="30">
        <v>22882</v>
      </c>
      <c r="J19" s="30">
        <v>22887</v>
      </c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39</v>
      </c>
      <c r="G20" s="33">
        <f>IF(ISNUMBER(G18),G19-G18+1,"")</f>
        <v>249</v>
      </c>
      <c r="H20" s="33">
        <f>IF(ISNUMBER(H18),H19-H18+1,"")</f>
        <v>13</v>
      </c>
      <c r="I20" s="33">
        <f t="shared" ref="I20:O20" si="0">IF(ISNUMBER(I18),I19-I18+1,"")</f>
        <v>10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0.37638888888888888</v>
      </c>
      <c r="D31" s="7">
        <v>8.2638888888888887E-2</v>
      </c>
      <c r="E31" s="7"/>
      <c r="F31" s="7"/>
      <c r="G31" s="7"/>
      <c r="H31" s="7"/>
      <c r="I31" s="7"/>
      <c r="J31" s="7"/>
      <c r="K31" s="7">
        <v>3.4722222222222224E-2</v>
      </c>
      <c r="L31" s="7"/>
      <c r="M31" s="7"/>
      <c r="N31" s="7"/>
      <c r="O31" s="48"/>
      <c r="P31" s="46">
        <f>SUM(C31:N31)</f>
        <v>0.49374999999999997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0.37638888888888888</v>
      </c>
      <c r="D34" s="106">
        <f t="shared" ref="D34:P34" si="1">D31-D32-D33</f>
        <v>8.2638888888888887E-2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3.4722222222222224E-2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0.49374999999999997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 t="s">
        <v>186</v>
      </c>
      <c r="D36" s="155"/>
      <c r="E36" s="154" t="s">
        <v>195</v>
      </c>
      <c r="F36" s="155"/>
      <c r="G36" s="154" t="s">
        <v>187</v>
      </c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196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 t="s">
        <v>189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 t="s">
        <v>188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 t="s">
        <v>190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 t="s">
        <v>194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1074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9" t="s">
        <v>69</v>
      </c>
      <c r="C56" s="17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3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-162.39500000000001</v>
      </c>
      <c r="D72" s="60">
        <v>-164.583</v>
      </c>
      <c r="E72" s="96" t="s">
        <v>118</v>
      </c>
      <c r="F72" s="60">
        <v>19.52</v>
      </c>
      <c r="G72" s="60">
        <v>19.8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-156.708</v>
      </c>
      <c r="D73" s="60">
        <v>-160.60599999999999</v>
      </c>
      <c r="E73" s="98" t="s">
        <v>122</v>
      </c>
      <c r="F73" s="60">
        <v>34.159999999999997</v>
      </c>
      <c r="G73" s="60">
        <v>31.77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-205.72</v>
      </c>
      <c r="D74" s="60">
        <v>-199.89</v>
      </c>
      <c r="E74" s="98" t="s">
        <v>127</v>
      </c>
      <c r="F74" s="116">
        <v>15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-125.85899999999999</v>
      </c>
      <c r="D75" s="60">
        <v>-132.828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30.620999999999999</v>
      </c>
      <c r="D76" s="60">
        <v>28.927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28.484999999999999</v>
      </c>
      <c r="D77" s="60">
        <v>27.398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23.523</v>
      </c>
      <c r="D78" s="60">
        <v>22.518999999999998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21.948</v>
      </c>
      <c r="D79" s="60">
        <v>21.068000000000001</v>
      </c>
      <c r="E79" s="96" t="s">
        <v>152</v>
      </c>
      <c r="F79" s="60">
        <v>15.1</v>
      </c>
      <c r="G79" s="60">
        <v>7.6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7.7500000000000003E-6</v>
      </c>
      <c r="D80" s="115">
        <v>7.6599999999999995E-6</v>
      </c>
      <c r="E80" s="98" t="s">
        <v>157</v>
      </c>
      <c r="F80" s="60">
        <v>45</v>
      </c>
      <c r="G80" s="60">
        <v>68.900000000000006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6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8"/>
    </row>
    <row r="88" spans="2:16" ht="15" customHeight="1" x14ac:dyDescent="0.35">
      <c r="B88" s="172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72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72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72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72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72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72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72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72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72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72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3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5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2025-06-15T20:28:30Z</dcterms:modified>
</cp:coreProperties>
</file>