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6\"/>
    </mc:Choice>
  </mc:AlternateContent>
  <xr:revisionPtr revIDLastSave="0" documentId="13_ncr:1_{967F6E36-5A43-49D8-B2FC-D19B5F14C303}" xr6:coauthVersionLast="47" xr6:coauthVersionMax="47" xr10:uidLastSave="{00000000-0000-0000-0000-000000000000}"/>
  <bookViews>
    <workbookView xWindow="28344" yWindow="12984" windowWidth="17664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<sst xmlns="http://schemas.openxmlformats.org/spreadsheetml/2006/main" count="212" uniqueCount="198">
  <si>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</si>
  <si>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</si>
  <si>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</si>
  <si>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</si>
  <si>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</si>
  <si>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</si>
  <si>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</si>
  <si>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</si>
  <si>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</si>
  <si>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</si>
  <si>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</si>
  <si>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</si>
  <si>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</si>
  <si>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</si>
  <si>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</si>
  <si>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</si>
  <si>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</si>
  <si>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</si>
  <si>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</si>
  <si>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</si>
  <si>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</si>
  <si>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</si>
  <si>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</si>
  <si>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</si>
  <si>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</si>
  <si>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</si>
  <si>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</si>
  <si>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</si>
  <si>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</si>
  <si>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</si>
  <si>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</si>
  <si>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</si>
  <si>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</si>
  <si>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</si>
  <si>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</si>
  <si>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</si>
  <si>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</si>
  <si>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</si>
  <si>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</si>
  <si>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</si>
  <si>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</si>
  <si>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</si>
  <si>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</si>
  <si>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</si>
  <si>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</si>
  <si>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</si>
  <si>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</si>
  <si>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</si>
  <si>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</si>
  <si>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</si>
  <si>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</si>
  <si>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</si>
  <si>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</si>
  <si>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</si>
  <si>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</si>
  <si>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</si>
  <si>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</si>
  <si>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</si>
  <si>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</si>
  <si>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</si>
  <si>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</si>
  <si>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</si>
  <si>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</si>
  <si>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</si>
  <si>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</si>
  <si>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</si>
  <si>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</si>
  <si>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</si>
  <si>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</si>
  <si>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</si>
  <si>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</si>
  <si>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</si>
  <si>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</si>
  <si>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</si>
  <si>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</si>
  <si>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</si>
  <si>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</si>
  <si>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</si>
  <si>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</si>
  <si>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</si>
  <si>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</si>
  <si>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</si>
  <si>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</si>
  <si>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</si>
  <si>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</si>
  <si>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</si>
  <si>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</si>
  <si>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</si>
  <si>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</si>
  <si>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</si>
  <si>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</si>
  <si>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</si>
  <si>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</si>
  <si>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</si>
  <si>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</si>
  <si>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</si>
  <si>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</si>
  <si>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</si>
  <si>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</si>
  <si>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</si>
  <si>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</si>
  <si>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</si>
  <si>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</si>
  <si>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</si>
  <si>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</si>
  <si>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</si>
  <si>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</si>
  <si>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</si>
  <si>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</si>
  <si>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</si>
  <si>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</si>
  <si>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</si>
  <si>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</si>
  <si>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</si>
  <si>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</si>
  <si>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</si>
  <si>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</si>
  <si>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</si>
  <si>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</si>
  <si>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</si>
  <si>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</si>
  <si>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</si>
  <si>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</si>
  <si>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</si>
  <si>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</si>
  <si>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</si>
  <si>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</si>
  <si>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</si>
  <si>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</si>
  <si>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</si>
  <si>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</si>
  <si>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</si>
  <si>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</si>
  <si>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</si>
  <si>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</si>
  <si>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</si>
  <si>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</si>
  <si>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</si>
  <si>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</si>
  <si>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</si>
  <si>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</si>
  <si>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</si>
  <si>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</si>
  <si>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</si>
  <si>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</si>
  <si>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</si>
  <si>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</si>
  <si>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</si>
  <si>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</si>
  <si>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</si>
  <si>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</si>
  <si>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</si>
  <si>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</si>
  <si>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</si>
  <si>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</si>
  <si>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</si>
  <si>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</si>
  <si>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</si>
  <si>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</si>
  <si>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</si>
  <si>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</si>
  <si>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</si>
  <si>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</si>
  <si>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</si>
  <si>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</si>
  <si>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</si>
  <si>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</si>
  <si>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</si>
  <si>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</si>
  <si>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</si>
  <si>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</si>
  <si>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</si>
  <si>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</si>
  <si>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</si>
  <si>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</si>
  <si>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</si>
  <si>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</si>
  <si>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</si>
  <si>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</si>
  <si>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</si>
  <si>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</si>
  <si>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BLG</t>
    <phoneticPr fontId="3" type="noConversion"/>
  </si>
  <si>
    <t>두원재</t>
    <phoneticPr fontId="3" type="noConversion"/>
  </si>
  <si>
    <t>월령 40% 이상으로 방풍막 연결</t>
    <phoneticPr fontId="3" type="noConversion"/>
  </si>
  <si>
    <t>BLG 시작 시 BLG01/02/03/04/17/18/19/31/32/33/34/35/36/41/42/43/51/52가 달의 영역에 들어가서 영상이 포화되어 제외 함</t>
    <phoneticPr fontId="3" type="noConversion"/>
  </si>
  <si>
    <t>I_021814</t>
    <phoneticPr fontId="3" type="noConversion"/>
  </si>
  <si>
    <t>DS9 1회 꺼짐</t>
    <phoneticPr fontId="3" type="noConversion"/>
  </si>
  <si>
    <t>M_021782-02183:N</t>
    <phoneticPr fontId="3" type="noConversion"/>
  </si>
  <si>
    <t>L_021698-021865</t>
    <phoneticPr fontId="3" type="noConversion"/>
  </si>
  <si>
    <t>C_021722-021865</t>
    <phoneticPr fontId="3" type="noConversion"/>
  </si>
  <si>
    <t>[07:25] 짙은 구름으로 인한 관측 중단 / [10:45] 관측 재개 / 오후 flat 건너뜀</t>
    <phoneticPr fontId="3" type="noConversion"/>
  </si>
  <si>
    <t>[13:46] BLG 01/17/18/19/41/51/52가 달의 영역에 벗어나 다시 스크립트에 포함</t>
    <phoneticPr fontId="3" type="noConversion"/>
  </si>
  <si>
    <t>I_021814 filter I와 초점 값 누락 됨</t>
    <phoneticPr fontId="3" type="noConversion"/>
  </si>
  <si>
    <t>[17:05] 짙은 구름으로 인한 관측 중단 / [19:40] 관측 종료 / 오전 flat 건너뜀</t>
    <phoneticPr fontId="3" type="noConversion"/>
  </si>
  <si>
    <t>-</t>
    <phoneticPr fontId="3" type="noConversion"/>
  </si>
  <si>
    <t>SW</t>
    <phoneticPr fontId="3" type="noConversion"/>
  </si>
  <si>
    <t>S</t>
    <phoneticPr fontId="3" type="noConversion"/>
  </si>
  <si>
    <t>SE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</si>
</sst>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20" fontId="5" fillId="0" borderId="26" xfId="0" quotePrefix="1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37" fillId="0" borderId="26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 wrapText="1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76" zoomScale="145" zoomScaleNormal="145" workbookViewId="0">
      <selection activeCell="B48" sqref="B48:P48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56" t="s">
        <v>0</v>
      </c>
      <c r="C2" s="15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7">
        <v>45820</v>
      </c>
      <c r="D3" s="158"/>
      <c r="E3" s="1"/>
      <c r="F3" s="1"/>
      <c r="G3" s="1"/>
      <c r="H3" s="1"/>
      <c r="I3" s="1"/>
      <c r="J3" s="1"/>
      <c r="K3" s="62" t="s">
        <v>2</v>
      </c>
      <c r="L3" s="159">
        <f>(P31-(P32+P33))/P31*100</f>
        <v>57.488653555219358</v>
      </c>
      <c r="M3" s="159"/>
      <c r="N3" s="62" t="s">
        <v>3</v>
      </c>
      <c r="O3" s="159">
        <f>(P31-P33)/P31*100</f>
        <v>100</v>
      </c>
      <c r="P3" s="159"/>
    </row>
    <row r="4" spans="2:16" ht="14.25" customHeight="1" x14ac:dyDescent="0.35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6" t="s">
        <v>6</v>
      </c>
      <c r="C7" s="15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0.3576388888888889</v>
      </c>
      <c r="D9" s="8" t="s">
        <v>194</v>
      </c>
      <c r="E9" s="8">
        <v>3.7</v>
      </c>
      <c r="F9" s="8">
        <v>78.5</v>
      </c>
      <c r="G9" s="36" t="s">
        <v>195</v>
      </c>
      <c r="H9" s="8">
        <v>2.8</v>
      </c>
      <c r="I9" s="36">
        <v>97.8</v>
      </c>
      <c r="J9" s="9">
        <f>IF(L9, 1, 0) + IF(M9, 2, 0) + IF(N9, 4, 0) + IF(O9, 8, 0) + IF(P9, 16, 0)</f>
        <v>8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0</v>
      </c>
    </row>
    <row r="10" spans="2:16" ht="14.25" customHeight="1" x14ac:dyDescent="0.35">
      <c r="B10" s="35" t="s">
        <v>22</v>
      </c>
      <c r="C10" s="7">
        <v>0.60416666666666663</v>
      </c>
      <c r="D10" s="8">
        <v>1.6</v>
      </c>
      <c r="E10" s="8">
        <v>3.3</v>
      </c>
      <c r="F10" s="8">
        <v>64</v>
      </c>
      <c r="G10" s="36" t="s">
        <v>196</v>
      </c>
      <c r="H10" s="8">
        <v>1.4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0.81666666666666665</v>
      </c>
      <c r="D11" s="15" t="s">
        <v>194</v>
      </c>
      <c r="E11" s="15">
        <v>3</v>
      </c>
      <c r="F11" s="15">
        <v>68.099999999999994</v>
      </c>
      <c r="G11" s="36" t="s">
        <v>197</v>
      </c>
      <c r="H11" s="15">
        <v>2.2000000000000002</v>
      </c>
      <c r="I11" s="16"/>
      <c r="J11" s="9">
        <f>IF(L11, 1, 0) + IF(M11, 2, 0) + IF(N11, 4, 0) + IF(O11, 8, 0) + IF(P11, 16, 0)</f>
        <v>8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24.459027777777777</v>
      </c>
      <c r="D12" s="19">
        <f>AVERAGE(D9:D11)</f>
        <v>1.6</v>
      </c>
      <c r="E12" s="19">
        <f>AVERAGE(E9:E11)</f>
        <v>3.3333333333333335</v>
      </c>
      <c r="F12" s="20">
        <f>AVERAGE(F9:F11)</f>
        <v>70.2</v>
      </c>
      <c r="G12" s="21"/>
      <c r="H12" s="22">
        <f>AVERAGE(H9:H11)</f>
        <v>2.1333333333333333</v>
      </c>
      <c r="I12" s="23"/>
      <c r="J12" s="24">
        <f>AVERAGE(J9:J11)</f>
        <v>5.333333333333333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6" t="s">
        <v>25</v>
      </c>
      <c r="C14" s="15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181</v>
      </c>
      <c r="F16" s="27" t="s">
        <v>180</v>
      </c>
      <c r="G16" s="113"/>
      <c r="H16" s="113"/>
      <c r="I16" s="27"/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0.30486111111111114</v>
      </c>
      <c r="D17" s="28">
        <v>0.30555555555555558</v>
      </c>
      <c r="E17" s="28">
        <v>0.44861111111111113</v>
      </c>
      <c r="F17" s="28">
        <v>0.81041666666666667</v>
      </c>
      <c r="G17" s="28"/>
      <c r="H17" s="28"/>
      <c r="I17" s="28"/>
      <c r="J17" s="28"/>
      <c r="K17" s="28"/>
      <c r="L17" s="28"/>
      <c r="M17" s="28"/>
      <c r="N17" s="28"/>
      <c r="O17" s="28"/>
      <c r="P17" s="28">
        <v>0.81458333333333333</v>
      </c>
    </row>
    <row r="18" spans="2:16" ht="14.1" customHeight="1" x14ac:dyDescent="0.35">
      <c r="B18" s="35" t="s">
        <v>42</v>
      </c>
      <c r="C18" s="27">
        <v>21692</v>
      </c>
      <c r="D18" s="27">
        <v>21693</v>
      </c>
      <c r="E18" s="27">
        <v>21698</v>
      </c>
      <c r="F18" s="27">
        <v>21866</v>
      </c>
      <c r="G18" s="27"/>
      <c r="H18" s="27"/>
      <c r="I18" s="27"/>
      <c r="J18" s="27"/>
      <c r="K18" s="27"/>
      <c r="L18" s="27"/>
      <c r="M18" s="27"/>
      <c r="N18" s="27"/>
      <c r="O18" s="27"/>
      <c r="P18" s="114">
        <v>21871</v>
      </c>
    </row>
    <row r="19" spans="2:16" ht="14.1" customHeight="1" thickBot="1" x14ac:dyDescent="0.4">
      <c r="B19" s="13" t="s">
        <v>43</v>
      </c>
      <c r="C19" s="29"/>
      <c r="D19" s="27">
        <v>21697</v>
      </c>
      <c r="E19" s="30">
        <v>21865</v>
      </c>
      <c r="F19" s="30">
        <v>21870</v>
      </c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5</v>
      </c>
      <c r="E20" s="33">
        <f>IF(ISNUMBER(E18),E19-E18+1,"")</f>
        <v>168</v>
      </c>
      <c r="F20" s="33">
        <f>IF(ISNUMBER(F18),F19-F18+1,"")</f>
        <v>5</v>
      </c>
      <c r="G20" s="33" t="str">
        <f>IF(ISNUMBER(G18),G19-G18+1,"")</f>
        <v/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5" t="s">
        <v>45</v>
      </c>
      <c r="C22" s="35" t="s">
        <v>21</v>
      </c>
      <c r="D22" s="35" t="s">
        <v>23</v>
      </c>
      <c r="E22" s="35" t="s">
        <v>46</v>
      </c>
      <c r="F22" s="166" t="s">
        <v>47</v>
      </c>
      <c r="G22" s="166"/>
      <c r="H22" s="166"/>
      <c r="I22" s="166"/>
      <c r="J22" s="35" t="s">
        <v>21</v>
      </c>
      <c r="K22" s="35" t="s">
        <v>23</v>
      </c>
      <c r="L22" s="35" t="s">
        <v>46</v>
      </c>
      <c r="M22" s="166" t="s">
        <v>47</v>
      </c>
      <c r="N22" s="166"/>
      <c r="O22" s="166"/>
      <c r="P22" s="166"/>
    </row>
    <row r="23" spans="2:16" ht="13.5" customHeight="1" x14ac:dyDescent="0.35">
      <c r="B23" s="165"/>
      <c r="C23" s="112"/>
      <c r="D23" s="112"/>
      <c r="E23" s="36" t="s">
        <v>48</v>
      </c>
      <c r="F23" s="164"/>
      <c r="G23" s="164"/>
      <c r="H23" s="164"/>
      <c r="I23" s="164"/>
      <c r="J23" s="102"/>
      <c r="K23" s="102"/>
      <c r="L23" s="112" t="s">
        <v>164</v>
      </c>
      <c r="M23" s="164"/>
      <c r="N23" s="164"/>
      <c r="O23" s="164"/>
      <c r="P23" s="164"/>
    </row>
    <row r="24" spans="2:16" ht="13.5" customHeight="1" x14ac:dyDescent="0.35">
      <c r="B24" s="165"/>
      <c r="C24" s="102"/>
      <c r="D24" s="102"/>
      <c r="E24" s="109" t="s">
        <v>177</v>
      </c>
      <c r="F24" s="164"/>
      <c r="G24" s="164"/>
      <c r="H24" s="164"/>
      <c r="I24" s="164"/>
      <c r="J24" s="102"/>
      <c r="K24" s="102"/>
      <c r="L24" s="36" t="s">
        <v>175</v>
      </c>
      <c r="M24" s="164"/>
      <c r="N24" s="164"/>
      <c r="O24" s="164"/>
      <c r="P24" s="164"/>
    </row>
    <row r="25" spans="2:16" ht="13.5" customHeight="1" x14ac:dyDescent="0.35">
      <c r="B25" s="165"/>
      <c r="C25" s="112"/>
      <c r="D25" s="112"/>
      <c r="E25" s="109" t="s">
        <v>170</v>
      </c>
      <c r="F25" s="164"/>
      <c r="G25" s="164"/>
      <c r="H25" s="164"/>
      <c r="I25" s="164"/>
      <c r="J25" s="102"/>
      <c r="K25" s="102"/>
      <c r="L25" s="36" t="s">
        <v>49</v>
      </c>
      <c r="M25" s="164"/>
      <c r="N25" s="164"/>
      <c r="O25" s="164"/>
      <c r="P25" s="164"/>
    </row>
    <row r="26" spans="2:16" ht="13.5" customHeight="1" x14ac:dyDescent="0.35">
      <c r="B26" s="165"/>
      <c r="C26" s="102"/>
      <c r="D26" s="102"/>
      <c r="E26" s="109" t="s">
        <v>164</v>
      </c>
      <c r="F26" s="164"/>
      <c r="G26" s="164"/>
      <c r="H26" s="164"/>
      <c r="I26" s="164"/>
      <c r="J26" s="102"/>
      <c r="K26" s="102"/>
      <c r="L26" s="36" t="s">
        <v>176</v>
      </c>
      <c r="M26" s="164"/>
      <c r="N26" s="164"/>
      <c r="O26" s="164"/>
      <c r="P26" s="164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6" t="s">
        <v>50</v>
      </c>
      <c r="C28" s="156"/>
      <c r="D28" s="15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0.39583333333333331</v>
      </c>
      <c r="D30" s="43">
        <v>6.3194444444444442E-2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0.45902777777777776</v>
      </c>
    </row>
    <row r="31" spans="2:16" ht="14.1" customHeight="1" x14ac:dyDescent="0.35">
      <c r="B31" s="37" t="s">
        <v>169</v>
      </c>
      <c r="C31" s="47">
        <v>0.39583333333333331</v>
      </c>
      <c r="D31" s="7">
        <v>6.3194444444444442E-2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48"/>
      <c r="P31" s="46">
        <f>SUM(C31:N31)</f>
        <v>0.45902777777777776</v>
      </c>
    </row>
    <row r="32" spans="2:16" ht="14.1" customHeight="1" x14ac:dyDescent="0.35">
      <c r="B32" s="37" t="s">
        <v>65</v>
      </c>
      <c r="C32" s="49">
        <v>0.13194444444444445</v>
      </c>
      <c r="D32" s="50">
        <v>6.3194444444444442E-2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0.19513888888888889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0.26388888888888884</v>
      </c>
      <c r="D34" s="106">
        <f t="shared" ref="D34:P34" si="1">D31-D32-D33</f>
        <v>0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0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0.26388888888888884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1" t="s">
        <v>67</v>
      </c>
      <c r="C36" s="154" t="s">
        <v>188</v>
      </c>
      <c r="D36" s="155"/>
      <c r="E36" s="154" t="s">
        <v>189</v>
      </c>
      <c r="F36" s="155"/>
      <c r="G36" s="154" t="s">
        <v>187</v>
      </c>
      <c r="H36" s="155"/>
      <c r="I36" s="154" t="s">
        <v>185</v>
      </c>
      <c r="J36" s="155"/>
      <c r="K36" s="154"/>
      <c r="L36" s="155"/>
      <c r="M36" s="154"/>
      <c r="N36" s="155"/>
      <c r="O36" s="150"/>
      <c r="P36" s="150"/>
    </row>
    <row r="37" spans="2:16" ht="18" customHeight="1" x14ac:dyDescent="0.35">
      <c r="B37" s="152"/>
      <c r="C37" s="154"/>
      <c r="D37" s="155"/>
      <c r="E37" s="150"/>
      <c r="F37" s="150"/>
      <c r="G37" s="150"/>
      <c r="H37" s="150"/>
      <c r="I37" s="150"/>
      <c r="J37" s="150"/>
      <c r="K37" s="150"/>
      <c r="L37" s="150"/>
      <c r="M37" s="154"/>
      <c r="N37" s="155"/>
      <c r="O37" s="150"/>
      <c r="P37" s="150"/>
    </row>
    <row r="38" spans="2:16" ht="18" customHeight="1" x14ac:dyDescent="0.35">
      <c r="B38" s="152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</row>
    <row r="39" spans="2:16" ht="18" customHeight="1" x14ac:dyDescent="0.35">
      <c r="B39" s="152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</row>
    <row r="40" spans="2:16" ht="18" customHeight="1" x14ac:dyDescent="0.35">
      <c r="B40" s="152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</row>
    <row r="41" spans="2:16" ht="18" customHeight="1" x14ac:dyDescent="0.35">
      <c r="B41" s="153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" customHeight="1" x14ac:dyDescent="0.35">
      <c r="B44" s="124" t="s">
        <v>190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3"/>
    </row>
    <row r="45" spans="2:16" ht="14.1" customHeight="1" x14ac:dyDescent="0.35">
      <c r="B45" s="145" t="s">
        <v>184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</row>
    <row r="46" spans="2:16" ht="14.1" customHeight="1" x14ac:dyDescent="0.35">
      <c r="B46" s="146" t="s">
        <v>191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3"/>
    </row>
    <row r="47" spans="2:16" ht="14.1" customHeight="1" x14ac:dyDescent="0.35">
      <c r="B47" s="146" t="s">
        <v>192</v>
      </c>
      <c r="C47" s="170"/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1"/>
    </row>
    <row r="48" spans="2:16" ht="14.1" customHeight="1" x14ac:dyDescent="0.35">
      <c r="B48" s="147" t="s">
        <v>193</v>
      </c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9"/>
    </row>
    <row r="49" spans="2:16" ht="14.1" customHeight="1" x14ac:dyDescent="0.35">
      <c r="B49" s="147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</row>
    <row r="50" spans="2:16" ht="14.1" customHeight="1" x14ac:dyDescent="0.35">
      <c r="B50" s="121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3"/>
    </row>
    <row r="51" spans="2:16" ht="14.1" customHeight="1" x14ac:dyDescent="0.35">
      <c r="B51" s="124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3"/>
    </row>
    <row r="52" spans="2:16" ht="14.1" customHeight="1" x14ac:dyDescent="0.35">
      <c r="B52" s="124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3"/>
    </row>
    <row r="53" spans="2:16" ht="14.1" customHeight="1" thickBot="1" x14ac:dyDescent="0.4">
      <c r="B53" s="130" t="s">
        <v>167</v>
      </c>
      <c r="C53" s="131"/>
      <c r="D53" s="111"/>
      <c r="E53" s="111"/>
      <c r="F53" s="111"/>
      <c r="G53" s="132"/>
      <c r="H53" s="131"/>
      <c r="I53" s="131"/>
      <c r="J53" s="131"/>
      <c r="K53" s="131"/>
      <c r="L53" s="131"/>
      <c r="M53" s="131"/>
      <c r="N53" s="131"/>
      <c r="O53" s="131"/>
      <c r="P53" s="133"/>
    </row>
    <row r="54" spans="2:16" ht="14.1" customHeight="1" thickTop="1" thickBot="1" x14ac:dyDescent="0.4">
      <c r="B54" s="125" t="s">
        <v>179</v>
      </c>
      <c r="C54" s="126"/>
      <c r="D54" s="126"/>
      <c r="E54" s="126"/>
      <c r="F54" s="108">
        <v>251</v>
      </c>
      <c r="G54" s="127"/>
      <c r="H54" s="128"/>
      <c r="I54" s="128"/>
      <c r="J54" s="128"/>
      <c r="K54" s="128"/>
      <c r="L54" s="128"/>
      <c r="M54" s="128"/>
      <c r="N54" s="128"/>
      <c r="O54" s="128"/>
      <c r="P54" s="129"/>
    </row>
    <row r="55" spans="2:16" ht="13.5" customHeight="1" thickTop="1" x14ac:dyDescent="0.35"/>
    <row r="56" spans="2:16" ht="17.25" customHeight="1" x14ac:dyDescent="0.35">
      <c r="B56" s="179" t="s">
        <v>69</v>
      </c>
      <c r="C56" s="179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80" t="s">
        <v>70</v>
      </c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2"/>
      <c r="N57" s="183" t="s">
        <v>71</v>
      </c>
      <c r="O57" s="181"/>
      <c r="P57" s="184"/>
    </row>
    <row r="58" spans="2:16" ht="17.100000000000001" customHeight="1" x14ac:dyDescent="0.35">
      <c r="B58" s="185" t="s">
        <v>72</v>
      </c>
      <c r="C58" s="186"/>
      <c r="D58" s="187"/>
      <c r="E58" s="185" t="s">
        <v>73</v>
      </c>
      <c r="F58" s="186"/>
      <c r="G58" s="187"/>
      <c r="H58" s="186" t="s">
        <v>74</v>
      </c>
      <c r="I58" s="186"/>
      <c r="J58" s="186"/>
      <c r="K58" s="188" t="s">
        <v>75</v>
      </c>
      <c r="L58" s="186"/>
      <c r="M58" s="189"/>
      <c r="N58" s="190"/>
      <c r="O58" s="186"/>
      <c r="P58" s="191"/>
    </row>
    <row r="59" spans="2:16" ht="20.100000000000001" customHeight="1" x14ac:dyDescent="0.35">
      <c r="B59" s="117" t="s">
        <v>76</v>
      </c>
      <c r="C59" s="118"/>
      <c r="D59" s="58">
        <v>7</v>
      </c>
      <c r="E59" s="117" t="s">
        <v>77</v>
      </c>
      <c r="F59" s="118"/>
      <c r="G59" s="58" t="b">
        <v>1</v>
      </c>
      <c r="H59" s="119" t="s">
        <v>78</v>
      </c>
      <c r="I59" s="118"/>
      <c r="J59" s="58" t="b">
        <v>1</v>
      </c>
      <c r="K59" s="119" t="s">
        <v>79</v>
      </c>
      <c r="L59" s="118"/>
      <c r="M59" s="58" t="b">
        <v>1</v>
      </c>
      <c r="N59" s="120" t="s">
        <v>80</v>
      </c>
      <c r="O59" s="118"/>
      <c r="P59" s="58" t="b">
        <v>1</v>
      </c>
    </row>
    <row r="60" spans="2:16" ht="20.100000000000001" customHeight="1" x14ac:dyDescent="0.35">
      <c r="B60" s="117" t="s">
        <v>81</v>
      </c>
      <c r="C60" s="118"/>
      <c r="D60" s="58" t="b">
        <v>1</v>
      </c>
      <c r="E60" s="117" t="s">
        <v>82</v>
      </c>
      <c r="F60" s="118"/>
      <c r="G60" s="58" t="b">
        <v>1</v>
      </c>
      <c r="H60" s="119" t="s">
        <v>83</v>
      </c>
      <c r="I60" s="118"/>
      <c r="J60" s="58" t="b">
        <v>1</v>
      </c>
      <c r="K60" s="119" t="s">
        <v>84</v>
      </c>
      <c r="L60" s="118"/>
      <c r="M60" s="58" t="b">
        <v>1</v>
      </c>
      <c r="N60" s="120" t="s">
        <v>85</v>
      </c>
      <c r="O60" s="118"/>
      <c r="P60" s="58" t="b">
        <v>1</v>
      </c>
    </row>
    <row r="61" spans="2:16" ht="20.100000000000001" customHeight="1" x14ac:dyDescent="0.35">
      <c r="B61" s="117" t="s">
        <v>86</v>
      </c>
      <c r="C61" s="118"/>
      <c r="D61" s="58" t="b">
        <v>1</v>
      </c>
      <c r="E61" s="117" t="s">
        <v>87</v>
      </c>
      <c r="F61" s="118"/>
      <c r="G61" s="58" t="b">
        <v>1</v>
      </c>
      <c r="H61" s="119" t="s">
        <v>88</v>
      </c>
      <c r="I61" s="118"/>
      <c r="J61" s="58" t="b">
        <v>1</v>
      </c>
      <c r="K61" s="119" t="s">
        <v>89</v>
      </c>
      <c r="L61" s="118"/>
      <c r="M61" s="58" t="b">
        <v>1</v>
      </c>
      <c r="N61" s="120" t="s">
        <v>90</v>
      </c>
      <c r="O61" s="118"/>
      <c r="P61" s="58" t="b">
        <v>1</v>
      </c>
    </row>
    <row r="62" spans="2:16" ht="20.100000000000001" customHeight="1" x14ac:dyDescent="0.35">
      <c r="B62" s="119" t="s">
        <v>88</v>
      </c>
      <c r="C62" s="118"/>
      <c r="D62" s="58" t="b">
        <v>1</v>
      </c>
      <c r="E62" s="117" t="s">
        <v>91</v>
      </c>
      <c r="F62" s="118"/>
      <c r="G62" s="58" t="b">
        <v>1</v>
      </c>
      <c r="H62" s="119" t="s">
        <v>92</v>
      </c>
      <c r="I62" s="118"/>
      <c r="J62" s="58" t="b">
        <v>0</v>
      </c>
      <c r="K62" s="119" t="s">
        <v>93</v>
      </c>
      <c r="L62" s="118"/>
      <c r="M62" s="58" t="b">
        <v>1</v>
      </c>
      <c r="N62" s="120" t="s">
        <v>83</v>
      </c>
      <c r="O62" s="118"/>
      <c r="P62" s="58" t="b">
        <v>1</v>
      </c>
    </row>
    <row r="63" spans="2:16" ht="20.100000000000001" customHeight="1" x14ac:dyDescent="0.35">
      <c r="B63" s="119" t="s">
        <v>94</v>
      </c>
      <c r="C63" s="118"/>
      <c r="D63" s="58" t="b">
        <v>1</v>
      </c>
      <c r="E63" s="117" t="s">
        <v>95</v>
      </c>
      <c r="F63" s="118"/>
      <c r="G63" s="58" t="b">
        <v>1</v>
      </c>
      <c r="H63" s="64"/>
      <c r="I63" s="65"/>
      <c r="J63" s="66"/>
      <c r="K63" s="119" t="s">
        <v>96</v>
      </c>
      <c r="L63" s="118"/>
      <c r="M63" s="58" t="b">
        <v>1</v>
      </c>
      <c r="N63" s="120" t="s">
        <v>165</v>
      </c>
      <c r="O63" s="118"/>
      <c r="P63" s="58" t="b">
        <v>1</v>
      </c>
    </row>
    <row r="64" spans="2:16" ht="20.100000000000001" customHeight="1" x14ac:dyDescent="0.35">
      <c r="B64" s="119" t="s">
        <v>97</v>
      </c>
      <c r="C64" s="118"/>
      <c r="D64" s="58" t="b">
        <v>0</v>
      </c>
      <c r="E64" s="117" t="s">
        <v>98</v>
      </c>
      <c r="F64" s="118"/>
      <c r="G64" s="58" t="b">
        <v>1</v>
      </c>
      <c r="H64" s="67"/>
      <c r="I64" s="68"/>
      <c r="J64" s="69"/>
      <c r="K64" s="140" t="s">
        <v>99</v>
      </c>
      <c r="L64" s="141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17" t="s">
        <v>162</v>
      </c>
      <c r="F65" s="118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34" t="s">
        <v>105</v>
      </c>
      <c r="C69" s="134"/>
      <c r="D69" s="77"/>
      <c r="E69" s="77"/>
      <c r="F69" s="136" t="s">
        <v>106</v>
      </c>
      <c r="G69" s="138" t="s">
        <v>107</v>
      </c>
      <c r="H69" s="77"/>
      <c r="I69" s="134" t="s">
        <v>108</v>
      </c>
      <c r="J69" s="134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35"/>
      <c r="C70" s="135"/>
      <c r="D70" s="81"/>
      <c r="E70" s="82"/>
      <c r="F70" s="137"/>
      <c r="G70" s="139"/>
      <c r="H70" s="83"/>
      <c r="I70" s="135"/>
      <c r="J70" s="135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-161.88</v>
      </c>
      <c r="D72" s="60">
        <v>-164.97900000000001</v>
      </c>
      <c r="E72" s="96" t="s">
        <v>118</v>
      </c>
      <c r="F72" s="60">
        <v>19.559999999999999</v>
      </c>
      <c r="G72" s="60">
        <v>19.399999999999999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-155.78800000000001</v>
      </c>
      <c r="D73" s="60">
        <v>-161.29599999999999</v>
      </c>
      <c r="E73" s="98" t="s">
        <v>122</v>
      </c>
      <c r="F73" s="60">
        <v>34.15</v>
      </c>
      <c r="G73" s="60">
        <v>31.66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-203.61</v>
      </c>
      <c r="D74" s="60">
        <v>-203.804</v>
      </c>
      <c r="E74" s="98" t="s">
        <v>127</v>
      </c>
      <c r="F74" s="116">
        <v>15</v>
      </c>
      <c r="G74" s="116">
        <v>15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-125.066</v>
      </c>
      <c r="D75" s="60">
        <v>-133.77600000000001</v>
      </c>
      <c r="E75" s="98" t="s">
        <v>132</v>
      </c>
      <c r="F75" s="116">
        <v>35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31.241</v>
      </c>
      <c r="D76" s="60">
        <v>28.411999999999999</v>
      </c>
      <c r="E76" s="98" t="s">
        <v>137</v>
      </c>
      <c r="F76" s="116">
        <v>35</v>
      </c>
      <c r="G76" s="116">
        <v>35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28.934000000000001</v>
      </c>
      <c r="D77" s="60">
        <v>26.89</v>
      </c>
      <c r="E77" s="98" t="s">
        <v>142</v>
      </c>
      <c r="F77" s="116">
        <v>250</v>
      </c>
      <c r="G77" s="116">
        <v>250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23.939</v>
      </c>
      <c r="D78" s="60">
        <v>22.006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22.277999999999999</v>
      </c>
      <c r="D79" s="60">
        <v>20.564</v>
      </c>
      <c r="E79" s="96" t="s">
        <v>152</v>
      </c>
      <c r="F79" s="60">
        <v>17.100000000000001</v>
      </c>
      <c r="G79" s="60">
        <v>6.2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7.7500000000000003E-6</v>
      </c>
      <c r="D80" s="115">
        <v>7.4699999999999996E-6</v>
      </c>
      <c r="E80" s="98" t="s">
        <v>157</v>
      </c>
      <c r="F80" s="60">
        <v>37.700000000000003</v>
      </c>
      <c r="G80" s="60">
        <v>67.7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60" t="s">
        <v>161</v>
      </c>
      <c r="C84" s="160"/>
    </row>
    <row r="85" spans="2:16" ht="15" customHeight="1" x14ac:dyDescent="0.35">
      <c r="B85" s="161" t="s">
        <v>183</v>
      </c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3"/>
    </row>
    <row r="86" spans="2:16" ht="15" customHeight="1" x14ac:dyDescent="0.35">
      <c r="B86" s="167" t="s">
        <v>186</v>
      </c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9"/>
    </row>
    <row r="87" spans="2:16" ht="15" customHeight="1" x14ac:dyDescent="0.35">
      <c r="B87" s="176"/>
      <c r="C87" s="177"/>
      <c r="D87" s="177"/>
      <c r="E87" s="177"/>
      <c r="F87" s="177"/>
      <c r="G87" s="177"/>
      <c r="H87" s="177"/>
      <c r="I87" s="177"/>
      <c r="J87" s="177"/>
      <c r="K87" s="177"/>
      <c r="L87" s="177"/>
      <c r="M87" s="177"/>
      <c r="N87" s="177"/>
      <c r="O87" s="177"/>
      <c r="P87" s="178"/>
    </row>
    <row r="88" spans="2:16" ht="15" customHeight="1" x14ac:dyDescent="0.35">
      <c r="B88" s="172"/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9"/>
    </row>
    <row r="89" spans="2:16" ht="15" customHeight="1" x14ac:dyDescent="0.35">
      <c r="B89" s="172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9"/>
    </row>
    <row r="90" spans="2:16" ht="15" customHeight="1" x14ac:dyDescent="0.35">
      <c r="B90" s="172"/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9"/>
    </row>
    <row r="91" spans="2:16" ht="15" customHeight="1" x14ac:dyDescent="0.35">
      <c r="B91" s="172"/>
      <c r="C91" s="168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9"/>
    </row>
    <row r="92" spans="2:16" ht="15" customHeight="1" x14ac:dyDescent="0.35">
      <c r="B92" s="172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9"/>
    </row>
    <row r="93" spans="2:16" ht="15" customHeight="1" x14ac:dyDescent="0.35">
      <c r="B93" s="172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9"/>
    </row>
    <row r="94" spans="2:16" ht="15" customHeight="1" x14ac:dyDescent="0.35">
      <c r="B94" s="172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9"/>
    </row>
    <row r="95" spans="2:16" ht="15" customHeight="1" x14ac:dyDescent="0.35">
      <c r="B95" s="172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9"/>
    </row>
    <row r="96" spans="2:16" ht="15" customHeight="1" x14ac:dyDescent="0.35">
      <c r="B96" s="172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9"/>
    </row>
    <row r="97" spans="2:16" ht="15" customHeight="1" x14ac:dyDescent="0.35">
      <c r="B97" s="172"/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9"/>
    </row>
    <row r="98" spans="2:16" ht="15" customHeight="1" x14ac:dyDescent="0.35">
      <c r="B98" s="172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9"/>
    </row>
    <row r="99" spans="2:16" ht="15" customHeight="1" x14ac:dyDescent="0.35">
      <c r="B99" s="173"/>
      <c r="C99" s="174"/>
      <c r="D99" s="174"/>
      <c r="E99" s="174"/>
      <c r="F99" s="174"/>
      <c r="G99" s="174"/>
      <c r="H99" s="174"/>
      <c r="I99" s="174"/>
      <c r="J99" s="174"/>
      <c r="K99" s="174"/>
      <c r="L99" s="174"/>
      <c r="M99" s="174"/>
      <c r="N99" s="174"/>
      <c r="O99" s="174"/>
      <c r="P99" s="175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2025-06-12T20:09:33Z</dcterms:modified>
</cp:coreProperties>
</file>