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6\"/>
    </mc:Choice>
  </mc:AlternateContent>
  <xr:revisionPtr revIDLastSave="0" documentId="13_ncr:1_{65186C9A-BF36-4D0F-A895-58040F901BD5}" xr6:coauthVersionLast="47" xr6:coauthVersionMax="47" xr10:uidLastSave="{00000000-0000-0000-0000-000000000000}"/>
  <bookViews>
    <workbookView xWindow="27792" yWindow="13044" windowWidth="17664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<sst xmlns="http://schemas.openxmlformats.org/spreadsheetml/2006/main" count="216" uniqueCount="202">
  <si>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</si>
  <si>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</si>
  <si>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</si>
  <si>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</si>
  <si>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</si>
  <si>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</si>
  <si>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</si>
  <si>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</si>
  <si>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</si>
  <si>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</si>
  <si>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</si>
  <si>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</si>
  <si>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</si>
  <si>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</si>
  <si>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</si>
  <si>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</si>
  <si>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</si>
  <si>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</si>
  <si>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</si>
  <si>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</si>
  <si>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</si>
  <si>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</si>
  <si>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</si>
  <si>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</si>
  <si>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</si>
  <si>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</si>
  <si>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</si>
  <si>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</si>
  <si>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</si>
  <si>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</si>
  <si>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</si>
  <si>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</si>
  <si>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</si>
  <si>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</si>
  <si>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</si>
  <si>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</si>
  <si>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</si>
  <si>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</si>
  <si>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</si>
  <si>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</si>
  <si>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</si>
  <si>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</si>
  <si>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</si>
  <si>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</si>
  <si>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</si>
  <si>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</si>
  <si>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</si>
  <si>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</si>
  <si>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</si>
  <si>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</si>
  <si>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</si>
  <si>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</si>
  <si>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</si>
  <si>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</si>
  <si>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</si>
  <si>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</si>
  <si>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</si>
  <si>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</si>
  <si>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</si>
  <si>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</si>
  <si>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</si>
  <si>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</si>
  <si>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</si>
  <si>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</si>
  <si>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</si>
  <si>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</si>
  <si>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</si>
  <si>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</si>
  <si>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</si>
  <si>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</si>
  <si>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</si>
  <si>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</si>
  <si>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</si>
  <si>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</si>
  <si>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</si>
  <si>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</si>
  <si>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</si>
  <si>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</si>
  <si>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</si>
  <si>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</si>
  <si>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</si>
  <si>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</si>
  <si>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</si>
  <si>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</si>
  <si>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</si>
  <si>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</si>
  <si>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</si>
  <si>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</si>
  <si>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</si>
  <si>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</si>
  <si>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</si>
  <si>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</si>
  <si>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</si>
  <si>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</si>
  <si>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</si>
  <si>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</si>
  <si>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</si>
  <si>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</si>
  <si>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</si>
  <si>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</si>
  <si>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</si>
  <si>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</si>
  <si>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</si>
  <si>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</si>
  <si>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</si>
  <si>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</si>
  <si>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</si>
  <si>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</si>
  <si>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</si>
  <si>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</si>
  <si>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</si>
  <si>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</si>
  <si>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</si>
  <si>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</si>
  <si>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</si>
  <si>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</si>
  <si>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</si>
  <si>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</si>
  <si>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</si>
  <si>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</si>
  <si>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</si>
  <si>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</si>
  <si>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</si>
  <si>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</si>
  <si>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</si>
  <si>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</si>
  <si>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</si>
  <si>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</si>
  <si>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</si>
  <si>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</si>
  <si>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</si>
  <si>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</si>
  <si>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</si>
  <si>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</si>
  <si>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</si>
  <si>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</si>
  <si>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</si>
  <si>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</si>
  <si>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</si>
  <si>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</si>
  <si>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</si>
  <si>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</si>
  <si>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</si>
  <si>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</si>
  <si>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</si>
  <si>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</si>
  <si>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</si>
  <si>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</si>
  <si>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</si>
  <si>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</si>
  <si>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</si>
  <si>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</si>
  <si>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</si>
  <si>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</si>
  <si>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</si>
  <si>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</si>
  <si>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</si>
  <si>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</si>
  <si>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</si>
  <si>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</si>
  <si>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</si>
  <si>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</si>
  <si>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</si>
  <si>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</si>
  <si>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</si>
  <si>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</si>
  <si>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</si>
  <si>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</si>
  <si>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</si>
  <si>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</si>
  <si>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</si>
  <si>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</si>
  <si>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</si>
  <si>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</si>
  <si>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</si>
  <si>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</si>
  <si>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</si>
  <si>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</si>
  <si>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</si>
  <si>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</si>
  <si>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</si>
  <si>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TMT</t>
    <phoneticPr fontId="3" type="noConversion"/>
  </si>
  <si>
    <t>BLG</t>
    <phoneticPr fontId="3" type="noConversion"/>
  </si>
  <si>
    <t>KSP</t>
    <phoneticPr fontId="3" type="noConversion"/>
  </si>
  <si>
    <t>두원재</t>
    <phoneticPr fontId="3" type="noConversion"/>
  </si>
  <si>
    <t>M_021438-021439:T</t>
    <phoneticPr fontId="3" type="noConversion"/>
  </si>
  <si>
    <t>BLG 시작 시 BLG01/02/03/04/11/12/13/14/15/16/17/18/19/20/21/22/34/37/38/41/42/43/51/52가 달의 영역에 들어가서 영상이 포화되어 제외 함</t>
    <phoneticPr fontId="3" type="noConversion"/>
  </si>
  <si>
    <t>T_021667</t>
    <phoneticPr fontId="3" type="noConversion"/>
  </si>
  <si>
    <t>I_021564</t>
    <phoneticPr fontId="3" type="noConversion"/>
  </si>
  <si>
    <t>SW</t>
    <phoneticPr fontId="3" type="noConversion"/>
  </si>
  <si>
    <t>ESE</t>
    <phoneticPr fontId="3" type="noConversion"/>
  </si>
  <si>
    <t>ENE</t>
    <phoneticPr fontId="3" type="noConversion"/>
  </si>
  <si>
    <t>C_021387-021420</t>
    <phoneticPr fontId="3" type="noConversion"/>
  </si>
  <si>
    <t>L_021442-021667</t>
    <phoneticPr fontId="3" type="noConversion"/>
  </si>
  <si>
    <t>[16:33] BLG32/33/35 제외</t>
    <phoneticPr fontId="3" type="noConversion"/>
  </si>
  <si>
    <t>[18:13] BLG31 제외</t>
    <phoneticPr fontId="3" type="noConversion"/>
  </si>
  <si>
    <t>T_021667 HA limit으로 망원경이 멈추면서 별이 흐름</t>
    <phoneticPr fontId="3" type="noConversion"/>
  </si>
  <si>
    <t>구름이 부분적으로 존재해 오후 flat 건너뜀</t>
    <phoneticPr fontId="3" type="noConversion"/>
  </si>
  <si>
    <t>DS9 2회 꺼짐</t>
    <phoneticPr fontId="3" type="noConversion"/>
  </si>
  <si>
    <t>월령 40% 이상으로 방풍막 연결</t>
    <phoneticPr fontId="3" type="noConversion"/>
  </si>
  <si>
    <t>35s/22k 28s/24k 22s/25k 15s/23k</t>
    <phoneticPr fontId="3" type="noConversion"/>
  </si>
  <si>
    <t>25s/21k 20s/24k 14s/26k 9s/23k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</si>
</sst>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40" zoomScale="145" zoomScaleNormal="145" workbookViewId="0">
      <selection activeCell="D81" sqref="D81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7">
        <v>45819</v>
      </c>
      <c r="D3" s="158"/>
      <c r="E3" s="1"/>
      <c r="F3" s="1"/>
      <c r="G3" s="1"/>
      <c r="H3" s="1"/>
      <c r="I3" s="1"/>
      <c r="J3" s="1"/>
      <c r="K3" s="62" t="s">
        <v>2</v>
      </c>
      <c r="L3" s="159">
        <f>(P31-(P32+P33))/P31*100</f>
        <v>100</v>
      </c>
      <c r="M3" s="159"/>
      <c r="N3" s="62" t="s">
        <v>3</v>
      </c>
      <c r="O3" s="159">
        <f>(P31-P33)/P31*100</f>
        <v>100</v>
      </c>
      <c r="P3" s="159"/>
    </row>
    <row r="4" spans="2:16" ht="14.25" customHeight="1" x14ac:dyDescent="0.35">
      <c r="B4" s="34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6" t="s">
        <v>6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0.3576388888888889</v>
      </c>
      <c r="D9" s="8">
        <v>4.0999999999999996</v>
      </c>
      <c r="E9" s="8">
        <v>3.1</v>
      </c>
      <c r="F9" s="8">
        <v>80.8</v>
      </c>
      <c r="G9" s="36" t="s">
        <v>189</v>
      </c>
      <c r="H9" s="8">
        <v>3.8</v>
      </c>
      <c r="I9" s="36">
        <v>99.8</v>
      </c>
      <c r="J9" s="9">
        <f>IF(L9, 1, 0) + IF(M9, 2, 0) + IF(N9, 4, 0) + IF(O9, 8, 0) + IF(P9, 16, 0)</f>
        <v>12</v>
      </c>
      <c r="K9" s="10" t="b">
        <v>1</v>
      </c>
      <c r="L9" s="10" t="b">
        <v>0</v>
      </c>
      <c r="M9" s="10" t="b">
        <v>0</v>
      </c>
      <c r="N9" s="10" t="b">
        <v>1</v>
      </c>
      <c r="O9" s="10" t="b">
        <v>1</v>
      </c>
      <c r="P9" s="10" t="b">
        <v>0</v>
      </c>
    </row>
    <row r="10" spans="2:16" ht="14.25" customHeight="1" x14ac:dyDescent="0.35">
      <c r="B10" s="35" t="s">
        <v>22</v>
      </c>
      <c r="C10" s="7">
        <v>0.60416666666666663</v>
      </c>
      <c r="D10" s="8">
        <v>1.6</v>
      </c>
      <c r="E10" s="8">
        <v>2.2999999999999998</v>
      </c>
      <c r="F10" s="8">
        <v>77.3</v>
      </c>
      <c r="G10" s="36" t="s">
        <v>190</v>
      </c>
      <c r="H10" s="8">
        <v>2.1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0.81666666666666665</v>
      </c>
      <c r="D11" s="15">
        <v>1.7</v>
      </c>
      <c r="E11" s="15">
        <v>2.1</v>
      </c>
      <c r="F11" s="15">
        <v>79</v>
      </c>
      <c r="G11" s="36" t="s">
        <v>191</v>
      </c>
      <c r="H11" s="15">
        <v>1.3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24.459027777777777</v>
      </c>
      <c r="D12" s="19">
        <f>AVERAGE(D9:D11)</f>
        <v>2.4666666666666663</v>
      </c>
      <c r="E12" s="19">
        <f>AVERAGE(E9:E11)</f>
        <v>2.5</v>
      </c>
      <c r="F12" s="20">
        <f>AVERAGE(F9:F11)</f>
        <v>79.033333333333331</v>
      </c>
      <c r="G12" s="21"/>
      <c r="H12" s="22">
        <f>AVERAGE(H9:H11)</f>
        <v>2.4</v>
      </c>
      <c r="I12" s="23"/>
      <c r="J12" s="24">
        <f>AVERAGE(J9:J11)</f>
        <v>4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6" t="s">
        <v>25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181</v>
      </c>
      <c r="F16" s="27" t="s">
        <v>183</v>
      </c>
      <c r="G16" s="113" t="s">
        <v>182</v>
      </c>
      <c r="H16" s="113" t="s">
        <v>181</v>
      </c>
      <c r="I16" s="27" t="s">
        <v>180</v>
      </c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0.2986111111111111</v>
      </c>
      <c r="D17" s="28">
        <v>0.3</v>
      </c>
      <c r="E17" s="28">
        <v>0.3347222222222222</v>
      </c>
      <c r="F17" s="28">
        <v>0.3576388888888889</v>
      </c>
      <c r="G17" s="28">
        <v>0.4236111111111111</v>
      </c>
      <c r="H17" s="28">
        <v>0.81944444444444442</v>
      </c>
      <c r="I17" s="28">
        <v>0.84722222222222221</v>
      </c>
      <c r="J17" s="28"/>
      <c r="K17" s="28"/>
      <c r="L17" s="28"/>
      <c r="M17" s="28"/>
      <c r="N17" s="28"/>
      <c r="O17" s="28"/>
      <c r="P17" s="28">
        <v>0.86250000000000004</v>
      </c>
    </row>
    <row r="18" spans="2:16" ht="14.1" customHeight="1" x14ac:dyDescent="0.35">
      <c r="B18" s="35" t="s">
        <v>42</v>
      </c>
      <c r="C18" s="27">
        <v>21380</v>
      </c>
      <c r="D18" s="27">
        <v>21381</v>
      </c>
      <c r="E18" s="27">
        <v>21389</v>
      </c>
      <c r="F18" s="27">
        <v>21401</v>
      </c>
      <c r="G18" s="27">
        <v>21442</v>
      </c>
      <c r="H18" s="27">
        <v>21668</v>
      </c>
      <c r="I18" s="27">
        <v>21678</v>
      </c>
      <c r="J18" s="27"/>
      <c r="K18" s="27"/>
      <c r="L18" s="27"/>
      <c r="M18" s="27"/>
      <c r="N18" s="27"/>
      <c r="O18" s="27"/>
      <c r="P18" s="114">
        <v>21691</v>
      </c>
    </row>
    <row r="19" spans="2:16" ht="14.1" customHeight="1" thickBot="1" x14ac:dyDescent="0.4">
      <c r="B19" s="13" t="s">
        <v>43</v>
      </c>
      <c r="C19" s="29"/>
      <c r="D19" s="27">
        <v>21385</v>
      </c>
      <c r="E19" s="30">
        <v>21400</v>
      </c>
      <c r="F19" s="30">
        <v>21441</v>
      </c>
      <c r="G19" s="30">
        <v>21667</v>
      </c>
      <c r="H19" s="30">
        <v>21677</v>
      </c>
      <c r="I19" s="30">
        <v>21690</v>
      </c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12</v>
      </c>
      <c r="F20" s="33">
        <f>IF(ISNUMBER(F18),F19-F18+1,"")</f>
        <v>41</v>
      </c>
      <c r="G20" s="33">
        <f>IF(ISNUMBER(G18),G19-G18+1,"")</f>
        <v>226</v>
      </c>
      <c r="H20" s="33">
        <f>IF(ISNUMBER(H18),H19-H18+1,"")</f>
        <v>10</v>
      </c>
      <c r="I20" s="33">
        <f t="shared" ref="I20:O20" si="0">IF(ISNUMBER(I18),I19-I18+1,"")</f>
        <v>13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5" t="s">
        <v>45</v>
      </c>
      <c r="C22" s="35" t="s">
        <v>21</v>
      </c>
      <c r="D22" s="35" t="s">
        <v>23</v>
      </c>
      <c r="E22" s="35" t="s">
        <v>46</v>
      </c>
      <c r="F22" s="166" t="s">
        <v>47</v>
      </c>
      <c r="G22" s="166"/>
      <c r="H22" s="166"/>
      <c r="I22" s="166"/>
      <c r="J22" s="35" t="s">
        <v>21</v>
      </c>
      <c r="K22" s="35" t="s">
        <v>23</v>
      </c>
      <c r="L22" s="35" t="s">
        <v>46</v>
      </c>
      <c r="M22" s="166" t="s">
        <v>47</v>
      </c>
      <c r="N22" s="166"/>
      <c r="O22" s="166"/>
      <c r="P22" s="166"/>
    </row>
    <row r="23" spans="2:16" ht="13.5" customHeight="1" x14ac:dyDescent="0.35">
      <c r="B23" s="165"/>
      <c r="C23" s="112"/>
      <c r="D23" s="112"/>
      <c r="E23" s="36" t="s">
        <v>48</v>
      </c>
      <c r="F23" s="164"/>
      <c r="G23" s="164"/>
      <c r="H23" s="164"/>
      <c r="I23" s="164"/>
      <c r="J23" s="102"/>
      <c r="K23" s="102"/>
      <c r="L23" s="112" t="s">
        <v>164</v>
      </c>
      <c r="M23" s="164"/>
      <c r="N23" s="164"/>
      <c r="O23" s="164"/>
      <c r="P23" s="164"/>
    </row>
    <row r="24" spans="2:16" ht="13.5" customHeight="1" x14ac:dyDescent="0.35">
      <c r="B24" s="165"/>
      <c r="C24" s="102"/>
      <c r="D24" s="102"/>
      <c r="E24" s="109" t="s">
        <v>177</v>
      </c>
      <c r="F24" s="164"/>
      <c r="G24" s="164"/>
      <c r="H24" s="164"/>
      <c r="I24" s="164"/>
      <c r="J24" s="102">
        <v>0.84791666666666665</v>
      </c>
      <c r="K24" s="102">
        <v>0.85138888888888886</v>
      </c>
      <c r="L24" s="36" t="s">
        <v>175</v>
      </c>
      <c r="M24" s="164" t="s">
        <v>200</v>
      </c>
      <c r="N24" s="164"/>
      <c r="O24" s="164"/>
      <c r="P24" s="164"/>
    </row>
    <row r="25" spans="2:16" ht="13.5" customHeight="1" x14ac:dyDescent="0.35">
      <c r="B25" s="165"/>
      <c r="C25" s="112"/>
      <c r="D25" s="112"/>
      <c r="E25" s="109" t="s">
        <v>170</v>
      </c>
      <c r="F25" s="164"/>
      <c r="G25" s="164"/>
      <c r="H25" s="164"/>
      <c r="I25" s="164"/>
      <c r="J25" s="102"/>
      <c r="K25" s="102"/>
      <c r="L25" s="36" t="s">
        <v>49</v>
      </c>
      <c r="M25" s="164"/>
      <c r="N25" s="164"/>
      <c r="O25" s="164"/>
      <c r="P25" s="164"/>
    </row>
    <row r="26" spans="2:16" ht="13.5" customHeight="1" x14ac:dyDescent="0.35">
      <c r="B26" s="165"/>
      <c r="C26" s="102"/>
      <c r="D26" s="102"/>
      <c r="E26" s="109" t="s">
        <v>164</v>
      </c>
      <c r="F26" s="164"/>
      <c r="G26" s="164"/>
      <c r="H26" s="164"/>
      <c r="I26" s="164"/>
      <c r="J26" s="102">
        <v>0.8520833333333333</v>
      </c>
      <c r="K26" s="102">
        <v>0.85555555555555551</v>
      </c>
      <c r="L26" s="36" t="s">
        <v>176</v>
      </c>
      <c r="M26" s="164" t="s">
        <v>201</v>
      </c>
      <c r="N26" s="164"/>
      <c r="O26" s="164"/>
      <c r="P26" s="16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6" t="s">
        <v>50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0.39583333333333331</v>
      </c>
      <c r="D30" s="43">
        <v>6.3194444444444442E-2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0.45902777777777776</v>
      </c>
    </row>
    <row r="31" spans="2:16" ht="14.1" customHeight="1" x14ac:dyDescent="0.35">
      <c r="B31" s="37" t="s">
        <v>169</v>
      </c>
      <c r="C31" s="47">
        <v>0.39583333333333331</v>
      </c>
      <c r="D31" s="7">
        <v>6.5972222222222224E-2</v>
      </c>
      <c r="E31" s="7"/>
      <c r="F31" s="7"/>
      <c r="G31" s="7"/>
      <c r="H31" s="7"/>
      <c r="I31" s="7"/>
      <c r="J31" s="7"/>
      <c r="K31" s="7">
        <v>3.5416666666666666E-2</v>
      </c>
      <c r="L31" s="7"/>
      <c r="M31" s="7"/>
      <c r="N31" s="7"/>
      <c r="O31" s="48"/>
      <c r="P31" s="46">
        <f>SUM(C31:N31)</f>
        <v>0.49722222222222218</v>
      </c>
    </row>
    <row r="32" spans="2:16" ht="14.1" customHeight="1" x14ac:dyDescent="0.35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0.39583333333333331</v>
      </c>
      <c r="D34" s="106">
        <f t="shared" ref="D34:P34" si="1">D31-D32-D33</f>
        <v>6.5972222222222224E-2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3.5416666666666666E-2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0.49722222222222218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1" t="s">
        <v>67</v>
      </c>
      <c r="C36" s="154" t="s">
        <v>192</v>
      </c>
      <c r="D36" s="155"/>
      <c r="E36" s="154" t="s">
        <v>185</v>
      </c>
      <c r="F36" s="155"/>
      <c r="G36" s="154" t="s">
        <v>193</v>
      </c>
      <c r="H36" s="155"/>
      <c r="I36" s="154" t="s">
        <v>188</v>
      </c>
      <c r="J36" s="155"/>
      <c r="K36" s="154" t="s">
        <v>187</v>
      </c>
      <c r="L36" s="155"/>
      <c r="M36" s="154"/>
      <c r="N36" s="155"/>
      <c r="O36" s="150"/>
      <c r="P36" s="150"/>
    </row>
    <row r="37" spans="2:16" ht="18" customHeight="1" x14ac:dyDescent="0.35">
      <c r="B37" s="152"/>
      <c r="C37" s="154"/>
      <c r="D37" s="155"/>
      <c r="E37" s="150"/>
      <c r="F37" s="150"/>
      <c r="G37" s="150"/>
      <c r="H37" s="150"/>
      <c r="I37" s="150"/>
      <c r="J37" s="150"/>
      <c r="K37" s="150"/>
      <c r="L37" s="150"/>
      <c r="M37" s="154"/>
      <c r="N37" s="155"/>
      <c r="O37" s="150"/>
      <c r="P37" s="150"/>
    </row>
    <row r="38" spans="2:16" ht="18" customHeight="1" x14ac:dyDescent="0.35">
      <c r="B38" s="152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2:16" ht="18" customHeight="1" x14ac:dyDescent="0.35">
      <c r="B39" s="152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</row>
    <row r="40" spans="2:16" ht="18" customHeight="1" x14ac:dyDescent="0.35">
      <c r="B40" s="152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</row>
    <row r="41" spans="2:16" ht="18" customHeight="1" x14ac:dyDescent="0.35">
      <c r="B41" s="153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24" t="s">
        <v>197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5" t="s">
        <v>186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6" t="s">
        <v>194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6" t="s">
        <v>195</v>
      </c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1"/>
    </row>
    <row r="48" spans="2:16" ht="14.1" customHeight="1" x14ac:dyDescent="0.35">
      <c r="B48" s="147" t="s">
        <v>196</v>
      </c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9"/>
    </row>
    <row r="49" spans="2:16" ht="14.1" customHeight="1" x14ac:dyDescent="0.35">
      <c r="B49" s="14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1506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79" t="s">
        <v>69</v>
      </c>
      <c r="C56" s="179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80" t="s">
        <v>70</v>
      </c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2"/>
      <c r="N57" s="183" t="s">
        <v>71</v>
      </c>
      <c r="O57" s="181"/>
      <c r="P57" s="184"/>
    </row>
    <row r="58" spans="2:16" ht="17.100000000000001" customHeight="1" x14ac:dyDescent="0.35">
      <c r="B58" s="185" t="s">
        <v>72</v>
      </c>
      <c r="C58" s="186"/>
      <c r="D58" s="187"/>
      <c r="E58" s="185" t="s">
        <v>73</v>
      </c>
      <c r="F58" s="186"/>
      <c r="G58" s="187"/>
      <c r="H58" s="186" t="s">
        <v>74</v>
      </c>
      <c r="I58" s="186"/>
      <c r="J58" s="186"/>
      <c r="K58" s="188" t="s">
        <v>75</v>
      </c>
      <c r="L58" s="186"/>
      <c r="M58" s="189"/>
      <c r="N58" s="190"/>
      <c r="O58" s="186"/>
      <c r="P58" s="191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 t="b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 t="b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0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-161.785</v>
      </c>
      <c r="D72" s="60">
        <v>-165.078</v>
      </c>
      <c r="E72" s="96" t="s">
        <v>118</v>
      </c>
      <c r="F72" s="60">
        <v>19.87</v>
      </c>
      <c r="G72" s="60">
        <v>19.22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-155.56100000000001</v>
      </c>
      <c r="D73" s="60">
        <v>-161.45400000000001</v>
      </c>
      <c r="E73" s="98" t="s">
        <v>122</v>
      </c>
      <c r="F73" s="60">
        <v>37.840000000000003</v>
      </c>
      <c r="G73" s="60">
        <v>32.380000000000003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-203.73500000000001</v>
      </c>
      <c r="D74" s="60">
        <v>-203.946</v>
      </c>
      <c r="E74" s="98" t="s">
        <v>127</v>
      </c>
      <c r="F74" s="116">
        <v>15</v>
      </c>
      <c r="G74" s="116">
        <v>15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-124.884</v>
      </c>
      <c r="D75" s="60">
        <v>-134.39099999999999</v>
      </c>
      <c r="E75" s="98" t="s">
        <v>132</v>
      </c>
      <c r="F75" s="116">
        <v>35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31.187000000000001</v>
      </c>
      <c r="D76" s="60">
        <v>28.081</v>
      </c>
      <c r="E76" s="98" t="s">
        <v>137</v>
      </c>
      <c r="F76" s="116">
        <v>35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28.975000000000001</v>
      </c>
      <c r="D77" s="60">
        <v>26.760999999999999</v>
      </c>
      <c r="E77" s="98" t="s">
        <v>142</v>
      </c>
      <c r="F77" s="116">
        <v>250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23.942</v>
      </c>
      <c r="D78" s="60">
        <v>21.881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22.385000000000002</v>
      </c>
      <c r="D79" s="60">
        <v>20.456</v>
      </c>
      <c r="E79" s="96" t="s">
        <v>152</v>
      </c>
      <c r="F79" s="60">
        <v>17.2</v>
      </c>
      <c r="G79" s="60">
        <v>5.3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7.7400000000000004E-6</v>
      </c>
      <c r="D80" s="115">
        <v>7.5800000000000003E-6</v>
      </c>
      <c r="E80" s="98" t="s">
        <v>157</v>
      </c>
      <c r="F80" s="60">
        <v>41.6</v>
      </c>
      <c r="G80" s="60">
        <v>78.2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0" t="s">
        <v>161</v>
      </c>
      <c r="C84" s="160"/>
    </row>
    <row r="85" spans="2:16" ht="15" customHeight="1" x14ac:dyDescent="0.35">
      <c r="B85" s="161" t="s">
        <v>199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35">
      <c r="B86" s="167" t="s">
        <v>198</v>
      </c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</row>
    <row r="87" spans="2:16" ht="15" customHeight="1" x14ac:dyDescent="0.35">
      <c r="B87" s="176"/>
      <c r="C87" s="177"/>
      <c r="D87" s="177"/>
      <c r="E87" s="177"/>
      <c r="F87" s="177"/>
      <c r="G87" s="177"/>
      <c r="H87" s="177"/>
      <c r="I87" s="177"/>
      <c r="J87" s="177"/>
      <c r="K87" s="177"/>
      <c r="L87" s="177"/>
      <c r="M87" s="177"/>
      <c r="N87" s="177"/>
      <c r="O87" s="177"/>
      <c r="P87" s="178"/>
    </row>
    <row r="88" spans="2:16" ht="15" customHeight="1" x14ac:dyDescent="0.35">
      <c r="B88" s="172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9"/>
    </row>
    <row r="89" spans="2:16" ht="15" customHeight="1" x14ac:dyDescent="0.35">
      <c r="B89" s="172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9"/>
    </row>
    <row r="90" spans="2:16" ht="15" customHeight="1" x14ac:dyDescent="0.35">
      <c r="B90" s="172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9"/>
    </row>
    <row r="91" spans="2:16" ht="15" customHeight="1" x14ac:dyDescent="0.35">
      <c r="B91" s="172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9"/>
    </row>
    <row r="92" spans="2:16" ht="15" customHeight="1" x14ac:dyDescent="0.35">
      <c r="B92" s="172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9"/>
    </row>
    <row r="93" spans="2:16" ht="15" customHeight="1" x14ac:dyDescent="0.35">
      <c r="B93" s="172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9"/>
    </row>
    <row r="94" spans="2:16" ht="15" customHeight="1" x14ac:dyDescent="0.35">
      <c r="B94" s="172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9"/>
    </row>
    <row r="95" spans="2:16" ht="15" customHeight="1" x14ac:dyDescent="0.35">
      <c r="B95" s="172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9"/>
    </row>
    <row r="96" spans="2:16" ht="15" customHeight="1" x14ac:dyDescent="0.35">
      <c r="B96" s="172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9"/>
    </row>
    <row r="97" spans="2:16" ht="15" customHeight="1" x14ac:dyDescent="0.35">
      <c r="B97" s="172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9"/>
    </row>
    <row r="98" spans="2:16" ht="15" customHeight="1" x14ac:dyDescent="0.35">
      <c r="B98" s="172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9"/>
    </row>
    <row r="99" spans="2:16" ht="15" customHeight="1" x14ac:dyDescent="0.35">
      <c r="B99" s="173"/>
      <c r="C99" s="174"/>
      <c r="D99" s="174"/>
      <c r="E99" s="174"/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75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2025-06-11T20:54:36Z</dcterms:modified>
</cp:coreProperties>
</file>