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6\"/>
    </mc:Choice>
  </mc:AlternateContent>
  <xr:revisionPtr revIDLastSave="0" documentId="13_ncr:1_{BFF5E65F-BF50-4366-A169-E46F9A9DC051}" xr6:coauthVersionLast="47" xr6:coauthVersionMax="47" xr10:uidLastSave="{00000000-0000-0000-0000-000000000000}"/>
  <bookViews>
    <workbookView xWindow="25452" yWindow="13272" windowWidth="17664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<sst xmlns="http://schemas.openxmlformats.org/spreadsheetml/2006/main" count="212" uniqueCount="199">
  <si>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</si>
  <si>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</si>
  <si>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</si>
  <si>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</si>
  <si>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</si>
  <si>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</si>
  <si>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</si>
  <si>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</si>
  <si>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</si>
  <si>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</si>
  <si>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</si>
  <si>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</si>
  <si>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</si>
  <si>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</si>
  <si>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</si>
  <si>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</si>
  <si>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</si>
  <si>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</si>
  <si>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</si>
  <si>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</si>
  <si>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</si>
  <si>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</si>
  <si>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</si>
  <si>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</si>
  <si>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</si>
  <si>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</si>
  <si>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</si>
  <si>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</si>
  <si>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</si>
  <si>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</si>
  <si>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</si>
  <si>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</si>
  <si>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</si>
  <si>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</si>
  <si>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</si>
  <si>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</si>
  <si>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</si>
  <si>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</si>
  <si>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</si>
  <si>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</si>
  <si>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</si>
  <si>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</si>
  <si>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</si>
  <si>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</si>
  <si>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</si>
  <si>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</si>
  <si>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</si>
  <si>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</si>
  <si>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</si>
  <si>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</si>
  <si>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</si>
  <si>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</si>
  <si>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</si>
  <si>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</si>
  <si>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</si>
  <si>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</si>
  <si>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</si>
  <si>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</si>
  <si>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</si>
  <si>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</si>
  <si>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</si>
  <si>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</si>
  <si>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</si>
  <si>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</si>
  <si>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</si>
  <si>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</si>
  <si>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</si>
  <si>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</si>
  <si>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</si>
  <si>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</si>
  <si>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</si>
  <si>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</si>
  <si>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</si>
  <si>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</si>
  <si>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</si>
  <si>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</si>
  <si>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</si>
  <si>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</si>
  <si>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</si>
  <si>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</si>
  <si>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</si>
  <si>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</si>
  <si>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</si>
  <si>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</si>
  <si>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</si>
  <si>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</si>
  <si>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</si>
  <si>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</si>
  <si>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</si>
  <si>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</si>
  <si>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</si>
  <si>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</si>
  <si>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</si>
  <si>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</si>
  <si>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</si>
  <si>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</si>
  <si>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</si>
  <si>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</si>
  <si>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</si>
  <si>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</si>
  <si>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</si>
  <si>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</si>
  <si>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</si>
  <si>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</si>
  <si>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</si>
  <si>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</si>
  <si>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</si>
  <si>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</si>
  <si>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</si>
  <si>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</si>
  <si>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</si>
  <si>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</si>
  <si>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</si>
  <si>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</si>
  <si>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</si>
  <si>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</si>
  <si>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</si>
  <si>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</si>
  <si>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</si>
  <si>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</si>
  <si>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</si>
  <si>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</si>
  <si>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</si>
  <si>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</si>
  <si>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</si>
  <si>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</si>
  <si>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</si>
  <si>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</si>
  <si>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</si>
  <si>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</si>
  <si>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</si>
  <si>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</si>
  <si>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</si>
  <si>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</si>
  <si>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</si>
  <si>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</si>
  <si>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</si>
  <si>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</si>
  <si>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</si>
  <si>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</si>
  <si>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</si>
  <si>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</si>
  <si>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</si>
  <si>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</si>
  <si>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</si>
  <si>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</si>
  <si>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</si>
  <si>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</si>
  <si>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</si>
  <si>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</si>
  <si>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</si>
  <si>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</si>
  <si>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</si>
  <si>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</si>
  <si>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</si>
  <si>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</si>
  <si>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</si>
  <si>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</si>
  <si>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</si>
  <si>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</si>
  <si>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</si>
  <si>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</si>
  <si>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</si>
  <si>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</si>
  <si>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</si>
  <si>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</si>
  <si>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</si>
  <si>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</si>
  <si>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</si>
  <si>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</si>
  <si>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</si>
  <si>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</si>
  <si>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</si>
  <si>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</si>
  <si>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</si>
  <si>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</si>
  <si>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</si>
  <si>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</si>
  <si>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</si>
  <si>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</si>
  <si>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</si>
  <si>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TMT</t>
    <phoneticPr fontId="3" type="noConversion"/>
  </si>
  <si>
    <t>BLG</t>
    <phoneticPr fontId="3" type="noConversion"/>
  </si>
  <si>
    <t>김예은</t>
    <phoneticPr fontId="3" type="noConversion"/>
  </si>
  <si>
    <t>KSP</t>
    <phoneticPr fontId="3" type="noConversion"/>
  </si>
  <si>
    <t>월령 40% 이하로 방풍막 연결 해제</t>
    <phoneticPr fontId="3" type="noConversion"/>
  </si>
  <si>
    <t>구름의 영향으로 오후/오전 플랫 건너 뜀</t>
    <phoneticPr fontId="3" type="noConversion"/>
  </si>
  <si>
    <t>-</t>
    <phoneticPr fontId="3" type="noConversion"/>
  </si>
  <si>
    <t>ENE</t>
    <phoneticPr fontId="3" type="noConversion"/>
  </si>
  <si>
    <t>ESE</t>
    <phoneticPr fontId="3" type="noConversion"/>
  </si>
  <si>
    <t>[7:20] 돔 히터(vaisala 10.9도/ 돔 내부 21.7도) 안꺼져서 돔셔터 열고 CAT 가동해 열기 빼냄/ [8:05]TMT 관측시작(vaisala 10.8도 /돔 내부 18.3도)</t>
    <phoneticPr fontId="3" type="noConversion"/>
  </si>
  <si>
    <t>M_019562-019563:N</t>
    <phoneticPr fontId="3" type="noConversion"/>
  </si>
  <si>
    <t xml:space="preserve">[8:30-8:45] HVAC가 관측이 시작 된 후에도 꺼지지 않음/ UPS 전원을 끄고 수동으로 온도조절기를 OFF 함 </t>
    <phoneticPr fontId="3" type="noConversion"/>
  </si>
  <si>
    <t>M_019576-019577:M</t>
    <phoneticPr fontId="3" type="noConversion"/>
  </si>
  <si>
    <t>DS9(영상 확인) 3회꺼짐</t>
    <phoneticPr fontId="3" type="noConversion"/>
  </si>
  <si>
    <t>[18:36] 높은 습도(vaisala 85%/ 2.3m 95%/ 돔내부 88.9%) 및 짙은 구름으로 인한 관측 대기 후 종료</t>
    <phoneticPr fontId="3" type="noConversion"/>
  </si>
  <si>
    <t>C_019826-019829</t>
    <phoneticPr fontId="3" type="noConversion"/>
  </si>
  <si>
    <t>WNW</t>
    <phoneticPr fontId="3" type="noConversion"/>
  </si>
  <si>
    <t>[10:33] gmon 프로그램 갑자기 꺼짐/ 재실행 후 정상화 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</si>
</sst>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20" fontId="5" fillId="0" borderId="26" xfId="0" quotePrefix="1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37" fillId="0" borderId="26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6" fillId="0" borderId="26" xfId="0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checked="Checked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zoomScale="145" zoomScaleNormal="145" workbookViewId="0">
      <selection activeCell="B88" sqref="B88:P88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56" t="s">
        <v>0</v>
      </c>
      <c r="C2" s="15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7">
        <v>45809</v>
      </c>
      <c r="D3" s="158"/>
      <c r="E3" s="1"/>
      <c r="F3" s="1"/>
      <c r="G3" s="1"/>
      <c r="H3" s="1"/>
      <c r="I3" s="1"/>
      <c r="J3" s="1"/>
      <c r="K3" s="62" t="s">
        <v>2</v>
      </c>
      <c r="L3" s="159">
        <f>(P31-(P32+P33))/P31*100</f>
        <v>91.495601173020518</v>
      </c>
      <c r="M3" s="159"/>
      <c r="N3" s="62" t="s">
        <v>3</v>
      </c>
      <c r="O3" s="159">
        <f>(P31-P33)/P31*100</f>
        <v>100</v>
      </c>
      <c r="P3" s="159"/>
    </row>
    <row r="4" spans="2:16" ht="14.25" customHeight="1" x14ac:dyDescent="0.35">
      <c r="B4" s="34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6" t="s">
        <v>6</v>
      </c>
      <c r="C7" s="15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0.3576388888888889</v>
      </c>
      <c r="D9" s="8">
        <v>2.1</v>
      </c>
      <c r="E9" s="8">
        <v>10.9</v>
      </c>
      <c r="F9" s="8">
        <v>69.099999999999994</v>
      </c>
      <c r="G9" s="36" t="s">
        <v>189</v>
      </c>
      <c r="H9" s="8">
        <v>4</v>
      </c>
      <c r="I9" s="36">
        <v>27.2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0.60416666666666663</v>
      </c>
      <c r="D10" s="8">
        <v>1.4</v>
      </c>
      <c r="E10" s="8">
        <v>10.9</v>
      </c>
      <c r="F10" s="8">
        <v>71.2</v>
      </c>
      <c r="G10" s="36" t="s">
        <v>197</v>
      </c>
      <c r="H10" s="8">
        <v>2.6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0.79166666666666663</v>
      </c>
      <c r="D11" s="15" t="s">
        <v>187</v>
      </c>
      <c r="E11" s="15">
        <v>9</v>
      </c>
      <c r="F11" s="15">
        <v>86.1</v>
      </c>
      <c r="G11" s="36" t="s">
        <v>188</v>
      </c>
      <c r="H11" s="15">
        <v>9</v>
      </c>
      <c r="I11" s="16"/>
      <c r="J11" s="9">
        <f>IF(L11, 1, 0) + IF(M11, 2, 0) + IF(N11, 4, 0) + IF(O11, 8, 0) + IF(P11, 16, 0)</f>
        <v>14</v>
      </c>
      <c r="K11" s="12" t="b">
        <v>0</v>
      </c>
      <c r="L11" s="12" t="b">
        <v>0</v>
      </c>
      <c r="M11" s="12" t="b">
        <v>1</v>
      </c>
      <c r="N11" s="12" t="b">
        <v>1</v>
      </c>
      <c r="O11" s="12" t="b">
        <v>1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24.434027777777779</v>
      </c>
      <c r="D12" s="19">
        <f>AVERAGE(D9:D11)</f>
        <v>1.75</v>
      </c>
      <c r="E12" s="19">
        <f>AVERAGE(E9:E11)</f>
        <v>10.266666666666667</v>
      </c>
      <c r="F12" s="20">
        <f>AVERAGE(F9:F11)</f>
        <v>75.466666666666669</v>
      </c>
      <c r="G12" s="21"/>
      <c r="H12" s="22">
        <f>AVERAGE(H9:H11)</f>
        <v>5.2</v>
      </c>
      <c r="I12" s="23"/>
      <c r="J12" s="24">
        <f>AVERAGE(J9:J11)</f>
        <v>4.666666666666667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6" t="s">
        <v>25</v>
      </c>
      <c r="C14" s="15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181</v>
      </c>
      <c r="F16" s="27" t="s">
        <v>184</v>
      </c>
      <c r="G16" s="113" t="s">
        <v>182</v>
      </c>
      <c r="H16" s="113" t="s">
        <v>180</v>
      </c>
      <c r="I16" s="27"/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0.30902777777777779</v>
      </c>
      <c r="D17" s="28">
        <v>0.31041666666666667</v>
      </c>
      <c r="E17" s="28">
        <v>0.33680555555555558</v>
      </c>
      <c r="F17" s="28">
        <v>0.36527777777777776</v>
      </c>
      <c r="G17" s="28">
        <v>0.44166666666666665</v>
      </c>
      <c r="H17" s="28">
        <v>0.79236111111111107</v>
      </c>
      <c r="I17" s="28"/>
      <c r="J17" s="28"/>
      <c r="K17" s="28"/>
      <c r="L17" s="28"/>
      <c r="M17" s="28"/>
      <c r="N17" s="28"/>
      <c r="O17" s="28"/>
      <c r="P17" s="28">
        <v>0.79583333333333328</v>
      </c>
    </row>
    <row r="18" spans="2:16" ht="14.1" customHeight="1" x14ac:dyDescent="0.35">
      <c r="B18" s="35" t="s">
        <v>42</v>
      </c>
      <c r="C18" s="27">
        <v>19535</v>
      </c>
      <c r="D18" s="27">
        <v>19536</v>
      </c>
      <c r="E18" s="27">
        <v>19552</v>
      </c>
      <c r="F18" s="27">
        <v>19564</v>
      </c>
      <c r="G18" s="27">
        <v>19611</v>
      </c>
      <c r="H18" s="27">
        <v>19830</v>
      </c>
      <c r="I18" s="27"/>
      <c r="J18" s="27"/>
      <c r="K18" s="27"/>
      <c r="L18" s="27"/>
      <c r="M18" s="27"/>
      <c r="N18" s="27"/>
      <c r="O18" s="27"/>
      <c r="P18" s="114">
        <v>19835</v>
      </c>
    </row>
    <row r="19" spans="2:16" ht="14.1" customHeight="1" thickBot="1" x14ac:dyDescent="0.4">
      <c r="B19" s="13" t="s">
        <v>43</v>
      </c>
      <c r="C19" s="29"/>
      <c r="D19" s="27">
        <v>19540</v>
      </c>
      <c r="E19" s="30">
        <v>19563</v>
      </c>
      <c r="F19" s="30">
        <v>19610</v>
      </c>
      <c r="G19" s="30">
        <v>19829</v>
      </c>
      <c r="H19" s="30">
        <v>19834</v>
      </c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5</v>
      </c>
      <c r="E20" s="33">
        <f>IF(ISNUMBER(E18),E19-E18+1,"")</f>
        <v>12</v>
      </c>
      <c r="F20" s="33">
        <f>IF(ISNUMBER(F18),F19-F18+1,"")</f>
        <v>47</v>
      </c>
      <c r="G20" s="33">
        <f>IF(ISNUMBER(G18),G19-G18+1,"")</f>
        <v>219</v>
      </c>
      <c r="H20" s="33">
        <f>IF(ISNUMBER(H18),H19-H18+1,"")</f>
        <v>5</v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5" t="s">
        <v>45</v>
      </c>
      <c r="C22" s="35" t="s">
        <v>21</v>
      </c>
      <c r="D22" s="35" t="s">
        <v>23</v>
      </c>
      <c r="E22" s="35" t="s">
        <v>46</v>
      </c>
      <c r="F22" s="166" t="s">
        <v>47</v>
      </c>
      <c r="G22" s="166"/>
      <c r="H22" s="166"/>
      <c r="I22" s="166"/>
      <c r="J22" s="35" t="s">
        <v>21</v>
      </c>
      <c r="K22" s="35" t="s">
        <v>23</v>
      </c>
      <c r="L22" s="35" t="s">
        <v>46</v>
      </c>
      <c r="M22" s="166" t="s">
        <v>47</v>
      </c>
      <c r="N22" s="166"/>
      <c r="O22" s="166"/>
      <c r="P22" s="166"/>
    </row>
    <row r="23" spans="2:16" ht="13.5" customHeight="1" x14ac:dyDescent="0.35">
      <c r="B23" s="165"/>
      <c r="C23" s="112"/>
      <c r="D23" s="112"/>
      <c r="E23" s="36" t="s">
        <v>48</v>
      </c>
      <c r="F23" s="164"/>
      <c r="G23" s="164"/>
      <c r="H23" s="164"/>
      <c r="I23" s="164"/>
      <c r="J23" s="102"/>
      <c r="K23" s="102"/>
      <c r="L23" s="112" t="s">
        <v>164</v>
      </c>
      <c r="M23" s="164"/>
      <c r="N23" s="164"/>
      <c r="O23" s="164"/>
      <c r="P23" s="164"/>
    </row>
    <row r="24" spans="2:16" ht="13.5" customHeight="1" x14ac:dyDescent="0.35">
      <c r="B24" s="165"/>
      <c r="C24" s="102"/>
      <c r="D24" s="102"/>
      <c r="E24" s="109" t="s">
        <v>177</v>
      </c>
      <c r="F24" s="164"/>
      <c r="G24" s="164"/>
      <c r="H24" s="164"/>
      <c r="I24" s="164"/>
      <c r="J24" s="102"/>
      <c r="K24" s="102"/>
      <c r="L24" s="36" t="s">
        <v>175</v>
      </c>
      <c r="M24" s="164"/>
      <c r="N24" s="164"/>
      <c r="O24" s="164"/>
      <c r="P24" s="164"/>
    </row>
    <row r="25" spans="2:16" ht="13.5" customHeight="1" x14ac:dyDescent="0.35">
      <c r="B25" s="165"/>
      <c r="C25" s="112"/>
      <c r="D25" s="112"/>
      <c r="E25" s="109" t="s">
        <v>170</v>
      </c>
      <c r="F25" s="164"/>
      <c r="G25" s="164"/>
      <c r="H25" s="164"/>
      <c r="I25" s="164"/>
      <c r="J25" s="102"/>
      <c r="K25" s="102"/>
      <c r="L25" s="36" t="s">
        <v>49</v>
      </c>
      <c r="M25" s="164"/>
      <c r="N25" s="164"/>
      <c r="O25" s="164"/>
      <c r="P25" s="164"/>
    </row>
    <row r="26" spans="2:16" ht="13.5" customHeight="1" x14ac:dyDescent="0.35">
      <c r="B26" s="165"/>
      <c r="C26" s="102"/>
      <c r="D26" s="102"/>
      <c r="E26" s="109" t="s">
        <v>164</v>
      </c>
      <c r="F26" s="164"/>
      <c r="G26" s="164"/>
      <c r="H26" s="164"/>
      <c r="I26" s="164"/>
      <c r="J26" s="102"/>
      <c r="K26" s="102"/>
      <c r="L26" s="36" t="s">
        <v>176</v>
      </c>
      <c r="M26" s="164"/>
      <c r="N26" s="164"/>
      <c r="O26" s="164"/>
      <c r="P26" s="164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6" t="s">
        <v>50</v>
      </c>
      <c r="C28" s="156"/>
      <c r="D28" s="15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0.375</v>
      </c>
      <c r="D30" s="43">
        <v>8.1250000000000003E-2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0.45624999999999999</v>
      </c>
    </row>
    <row r="31" spans="2:16" ht="14.1" customHeight="1" x14ac:dyDescent="0.35">
      <c r="B31" s="37" t="s">
        <v>169</v>
      </c>
      <c r="C31" s="47">
        <v>0.375</v>
      </c>
      <c r="D31" s="7">
        <v>8.1250000000000003E-2</v>
      </c>
      <c r="E31" s="7"/>
      <c r="F31" s="7"/>
      <c r="G31" s="7"/>
      <c r="H31" s="7"/>
      <c r="I31" s="7"/>
      <c r="J31" s="7"/>
      <c r="K31" s="7">
        <v>1.7361111111111112E-2</v>
      </c>
      <c r="L31" s="7"/>
      <c r="M31" s="7"/>
      <c r="N31" s="7"/>
      <c r="O31" s="48"/>
      <c r="P31" s="46">
        <f>SUM(C31:N31)</f>
        <v>0.47361111111111109</v>
      </c>
    </row>
    <row r="32" spans="2:16" ht="14.1" customHeight="1" x14ac:dyDescent="0.35">
      <c r="B32" s="37" t="s">
        <v>65</v>
      </c>
      <c r="C32" s="49">
        <v>4.027777777777778E-2</v>
      </c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4.027777777777778E-2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0.3347222222222222</v>
      </c>
      <c r="D34" s="106">
        <f t="shared" ref="D34:P34" si="1">D31-D32-D33</f>
        <v>8.1250000000000003E-2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1.7361111111111112E-2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0.43333333333333329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1" t="s">
        <v>67</v>
      </c>
      <c r="C36" s="154" t="s">
        <v>191</v>
      </c>
      <c r="D36" s="155"/>
      <c r="E36" s="154" t="s">
        <v>193</v>
      </c>
      <c r="F36" s="155"/>
      <c r="G36" s="154" t="s">
        <v>196</v>
      </c>
      <c r="H36" s="155"/>
      <c r="I36" s="154"/>
      <c r="J36" s="155"/>
      <c r="K36" s="154"/>
      <c r="L36" s="155"/>
      <c r="M36" s="154"/>
      <c r="N36" s="155"/>
      <c r="O36" s="150"/>
      <c r="P36" s="150"/>
    </row>
    <row r="37" spans="2:16" ht="18" customHeight="1" x14ac:dyDescent="0.35">
      <c r="B37" s="152"/>
      <c r="C37" s="154"/>
      <c r="D37" s="155"/>
      <c r="E37" s="150"/>
      <c r="F37" s="150"/>
      <c r="G37" s="150"/>
      <c r="H37" s="150"/>
      <c r="I37" s="150"/>
      <c r="J37" s="150"/>
      <c r="K37" s="150"/>
      <c r="L37" s="150"/>
      <c r="M37" s="154"/>
      <c r="N37" s="155"/>
      <c r="O37" s="150"/>
      <c r="P37" s="150"/>
    </row>
    <row r="38" spans="2:16" ht="18" customHeight="1" x14ac:dyDescent="0.35">
      <c r="B38" s="152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</row>
    <row r="39" spans="2:16" ht="18" customHeight="1" x14ac:dyDescent="0.35">
      <c r="B39" s="152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</row>
    <row r="40" spans="2:16" ht="18" customHeight="1" x14ac:dyDescent="0.35">
      <c r="B40" s="152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</row>
    <row r="41" spans="2:16" ht="18" customHeight="1" x14ac:dyDescent="0.35">
      <c r="B41" s="153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" customHeight="1" x14ac:dyDescent="0.35">
      <c r="B44" s="124" t="s">
        <v>186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3"/>
    </row>
    <row r="45" spans="2:16" ht="14.1" customHeight="1" x14ac:dyDescent="0.35">
      <c r="B45" s="145" t="s">
        <v>192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</row>
    <row r="46" spans="2:16" ht="14.1" customHeight="1" x14ac:dyDescent="0.35">
      <c r="B46" s="146" t="s">
        <v>195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3"/>
    </row>
    <row r="47" spans="2:16" ht="14.1" customHeight="1" x14ac:dyDescent="0.35">
      <c r="B47" s="146"/>
      <c r="C47" s="170"/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1"/>
    </row>
    <row r="48" spans="2:16" ht="14.1" customHeight="1" x14ac:dyDescent="0.35">
      <c r="B48" s="147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9"/>
    </row>
    <row r="49" spans="2:16" ht="14.1" customHeight="1" x14ac:dyDescent="0.35">
      <c r="B49" s="147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</row>
    <row r="50" spans="2:16" ht="14.1" customHeight="1" x14ac:dyDescent="0.35">
      <c r="B50" s="121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3"/>
    </row>
    <row r="51" spans="2:16" ht="14.1" customHeight="1" x14ac:dyDescent="0.35">
      <c r="B51" s="124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3"/>
    </row>
    <row r="52" spans="2:16" ht="14.1" customHeight="1" x14ac:dyDescent="0.35">
      <c r="B52" s="124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3"/>
    </row>
    <row r="53" spans="2:16" ht="14.1" customHeight="1" thickBot="1" x14ac:dyDescent="0.4">
      <c r="B53" s="130" t="s">
        <v>167</v>
      </c>
      <c r="C53" s="131"/>
      <c r="D53" s="111"/>
      <c r="E53" s="111"/>
      <c r="F53" s="111"/>
      <c r="G53" s="132"/>
      <c r="H53" s="131"/>
      <c r="I53" s="131"/>
      <c r="J53" s="131"/>
      <c r="K53" s="131"/>
      <c r="L53" s="131"/>
      <c r="M53" s="131"/>
      <c r="N53" s="131"/>
      <c r="O53" s="131"/>
      <c r="P53" s="133"/>
    </row>
    <row r="54" spans="2:16" ht="14.1" customHeight="1" thickTop="1" thickBot="1" x14ac:dyDescent="0.4">
      <c r="B54" s="125" t="s">
        <v>179</v>
      </c>
      <c r="C54" s="126"/>
      <c r="D54" s="126"/>
      <c r="E54" s="126"/>
      <c r="F54" s="108">
        <v>1395</v>
      </c>
      <c r="G54" s="127"/>
      <c r="H54" s="128"/>
      <c r="I54" s="128"/>
      <c r="J54" s="128"/>
      <c r="K54" s="128"/>
      <c r="L54" s="128"/>
      <c r="M54" s="128"/>
      <c r="N54" s="128"/>
      <c r="O54" s="128"/>
      <c r="P54" s="129"/>
    </row>
    <row r="55" spans="2:16" ht="13.5" customHeight="1" thickTop="1" x14ac:dyDescent="0.35"/>
    <row r="56" spans="2:16" ht="17.25" customHeight="1" x14ac:dyDescent="0.35">
      <c r="B56" s="177" t="s">
        <v>69</v>
      </c>
      <c r="C56" s="177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78" t="s">
        <v>70</v>
      </c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80"/>
      <c r="N57" s="181" t="s">
        <v>71</v>
      </c>
      <c r="O57" s="179"/>
      <c r="P57" s="182"/>
    </row>
    <row r="58" spans="2:16" ht="17.100000000000001" customHeight="1" x14ac:dyDescent="0.35">
      <c r="B58" s="183" t="s">
        <v>72</v>
      </c>
      <c r="C58" s="184"/>
      <c r="D58" s="185"/>
      <c r="E58" s="183" t="s">
        <v>73</v>
      </c>
      <c r="F58" s="184"/>
      <c r="G58" s="185"/>
      <c r="H58" s="184" t="s">
        <v>74</v>
      </c>
      <c r="I58" s="184"/>
      <c r="J58" s="184"/>
      <c r="K58" s="186" t="s">
        <v>75</v>
      </c>
      <c r="L58" s="184"/>
      <c r="M58" s="187"/>
      <c r="N58" s="188"/>
      <c r="O58" s="184"/>
      <c r="P58" s="189"/>
    </row>
    <row r="59" spans="2:16" ht="20.100000000000001" customHeight="1" x14ac:dyDescent="0.35">
      <c r="B59" s="117" t="s">
        <v>76</v>
      </c>
      <c r="C59" s="118"/>
      <c r="D59" s="58">
        <v>7</v>
      </c>
      <c r="E59" s="117" t="s">
        <v>77</v>
      </c>
      <c r="F59" s="118"/>
      <c r="G59" s="58" t="b">
        <v>1</v>
      </c>
      <c r="H59" s="119" t="s">
        <v>78</v>
      </c>
      <c r="I59" s="118"/>
      <c r="J59" s="58" t="b">
        <v>1</v>
      </c>
      <c r="K59" s="119" t="s">
        <v>79</v>
      </c>
      <c r="L59" s="118"/>
      <c r="M59" s="58" t="b">
        <v>1</v>
      </c>
      <c r="N59" s="120" t="s">
        <v>80</v>
      </c>
      <c r="O59" s="118"/>
      <c r="P59" s="58" t="b">
        <v>1</v>
      </c>
    </row>
    <row r="60" spans="2:16" ht="20.100000000000001" customHeight="1" x14ac:dyDescent="0.35">
      <c r="B60" s="117" t="s">
        <v>81</v>
      </c>
      <c r="C60" s="118"/>
      <c r="D60" s="58" t="b">
        <v>1</v>
      </c>
      <c r="E60" s="117" t="s">
        <v>82</v>
      </c>
      <c r="F60" s="118"/>
      <c r="G60" s="58" t="b">
        <v>1</v>
      </c>
      <c r="H60" s="119" t="s">
        <v>83</v>
      </c>
      <c r="I60" s="118"/>
      <c r="J60" s="58" t="b">
        <v>1</v>
      </c>
      <c r="K60" s="119" t="s">
        <v>84</v>
      </c>
      <c r="L60" s="118"/>
      <c r="M60" s="58" t="b">
        <v>1</v>
      </c>
      <c r="N60" s="120" t="s">
        <v>85</v>
      </c>
      <c r="O60" s="118"/>
      <c r="P60" s="58" t="b">
        <v>1</v>
      </c>
    </row>
    <row r="61" spans="2:16" ht="20.100000000000001" customHeight="1" x14ac:dyDescent="0.35">
      <c r="B61" s="117" t="s">
        <v>86</v>
      </c>
      <c r="C61" s="118"/>
      <c r="D61" s="58" t="b">
        <v>1</v>
      </c>
      <c r="E61" s="117" t="s">
        <v>87</v>
      </c>
      <c r="F61" s="118"/>
      <c r="G61" s="58" t="b">
        <v>1</v>
      </c>
      <c r="H61" s="119" t="s">
        <v>88</v>
      </c>
      <c r="I61" s="118"/>
      <c r="J61" s="58" t="b">
        <v>1</v>
      </c>
      <c r="K61" s="119" t="s">
        <v>89</v>
      </c>
      <c r="L61" s="118"/>
      <c r="M61" s="58" t="b">
        <v>1</v>
      </c>
      <c r="N61" s="120" t="s">
        <v>90</v>
      </c>
      <c r="O61" s="118"/>
      <c r="P61" s="58" t="b">
        <v>1</v>
      </c>
    </row>
    <row r="62" spans="2:16" ht="20.100000000000001" customHeight="1" x14ac:dyDescent="0.35">
      <c r="B62" s="119" t="s">
        <v>88</v>
      </c>
      <c r="C62" s="118"/>
      <c r="D62" s="58" t="b">
        <v>1</v>
      </c>
      <c r="E62" s="117" t="s">
        <v>91</v>
      </c>
      <c r="F62" s="118"/>
      <c r="G62" s="58" t="b">
        <v>1</v>
      </c>
      <c r="H62" s="119" t="s">
        <v>92</v>
      </c>
      <c r="I62" s="118"/>
      <c r="J62" s="58" t="b">
        <v>0</v>
      </c>
      <c r="K62" s="119" t="s">
        <v>93</v>
      </c>
      <c r="L62" s="118"/>
      <c r="M62" s="58" t="b">
        <v>1</v>
      </c>
      <c r="N62" s="120" t="s">
        <v>83</v>
      </c>
      <c r="O62" s="118"/>
      <c r="P62" s="58" t="b">
        <v>1</v>
      </c>
    </row>
    <row r="63" spans="2:16" ht="20.100000000000001" customHeight="1" x14ac:dyDescent="0.35">
      <c r="B63" s="119" t="s">
        <v>94</v>
      </c>
      <c r="C63" s="118"/>
      <c r="D63" s="58" t="b">
        <v>1</v>
      </c>
      <c r="E63" s="117" t="s">
        <v>95</v>
      </c>
      <c r="F63" s="118"/>
      <c r="G63" s="58" t="b">
        <v>1</v>
      </c>
      <c r="H63" s="64"/>
      <c r="I63" s="65"/>
      <c r="J63" s="66"/>
      <c r="K63" s="119" t="s">
        <v>96</v>
      </c>
      <c r="L63" s="118"/>
      <c r="M63" s="58" t="b">
        <v>1</v>
      </c>
      <c r="N63" s="120" t="s">
        <v>165</v>
      </c>
      <c r="O63" s="118"/>
      <c r="P63" s="58" t="b">
        <v>1</v>
      </c>
    </row>
    <row r="64" spans="2:16" ht="20.100000000000001" customHeight="1" x14ac:dyDescent="0.35">
      <c r="B64" s="119" t="s">
        <v>97</v>
      </c>
      <c r="C64" s="118"/>
      <c r="D64" s="58" t="b">
        <v>0</v>
      </c>
      <c r="E64" s="117" t="s">
        <v>98</v>
      </c>
      <c r="F64" s="118"/>
      <c r="G64" s="58" t="b">
        <v>1</v>
      </c>
      <c r="H64" s="67"/>
      <c r="I64" s="68"/>
      <c r="J64" s="69"/>
      <c r="K64" s="140" t="s">
        <v>99</v>
      </c>
      <c r="L64" s="141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17" t="s">
        <v>162</v>
      </c>
      <c r="F65" s="118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34" t="s">
        <v>105</v>
      </c>
      <c r="C69" s="134"/>
      <c r="D69" s="77"/>
      <c r="E69" s="77"/>
      <c r="F69" s="136" t="s">
        <v>106</v>
      </c>
      <c r="G69" s="138" t="s">
        <v>107</v>
      </c>
      <c r="H69" s="77"/>
      <c r="I69" s="134" t="s">
        <v>108</v>
      </c>
      <c r="J69" s="134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35"/>
      <c r="C70" s="135"/>
      <c r="D70" s="81"/>
      <c r="E70" s="82"/>
      <c r="F70" s="137"/>
      <c r="G70" s="139"/>
      <c r="H70" s="83"/>
      <c r="I70" s="135"/>
      <c r="J70" s="135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-159.6</v>
      </c>
      <c r="D72" s="60">
        <v>-163.30000000000001</v>
      </c>
      <c r="E72" s="96" t="s">
        <v>118</v>
      </c>
      <c r="F72" s="60">
        <v>22.7</v>
      </c>
      <c r="G72" s="60">
        <v>19.8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-152.4</v>
      </c>
      <c r="D73" s="60">
        <v>-159</v>
      </c>
      <c r="E73" s="98" t="s">
        <v>122</v>
      </c>
      <c r="F73" s="60">
        <v>36.700000000000003</v>
      </c>
      <c r="G73" s="60">
        <v>41.5</v>
      </c>
      <c r="H73" s="97"/>
      <c r="I73" s="93" t="s">
        <v>123</v>
      </c>
      <c r="J73" s="59">
        <v>0</v>
      </c>
      <c r="K73" s="94" t="s">
        <v>124</v>
      </c>
      <c r="L73" s="59">
        <v>1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-203.6</v>
      </c>
      <c r="D74" s="60">
        <v>-204</v>
      </c>
      <c r="E74" s="98" t="s">
        <v>127</v>
      </c>
      <c r="F74" s="116">
        <v>10</v>
      </c>
      <c r="G74" s="116">
        <v>15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-120</v>
      </c>
      <c r="D75" s="60">
        <v>-129.80000000000001</v>
      </c>
      <c r="E75" s="98" t="s">
        <v>132</v>
      </c>
      <c r="F75" s="116">
        <v>40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34.5</v>
      </c>
      <c r="D76" s="60">
        <v>29.9</v>
      </c>
      <c r="E76" s="98" t="s">
        <v>137</v>
      </c>
      <c r="F76" s="116">
        <v>35</v>
      </c>
      <c r="G76" s="116">
        <v>35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32.1</v>
      </c>
      <c r="D77" s="60">
        <v>28.1</v>
      </c>
      <c r="E77" s="98" t="s">
        <v>142</v>
      </c>
      <c r="F77" s="116">
        <v>250</v>
      </c>
      <c r="G77" s="116">
        <v>245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27.1</v>
      </c>
      <c r="D78" s="60">
        <v>23.2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25.5</v>
      </c>
      <c r="D79" s="60">
        <v>21.6</v>
      </c>
      <c r="E79" s="96" t="s">
        <v>152</v>
      </c>
      <c r="F79" s="60">
        <v>21.7</v>
      </c>
      <c r="G79" s="60">
        <v>11.4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7.4100000000000002E-6</v>
      </c>
      <c r="D80" s="115">
        <v>7.2899999999999997E-6</v>
      </c>
      <c r="E80" s="98" t="s">
        <v>157</v>
      </c>
      <c r="F80" s="60">
        <v>42.4</v>
      </c>
      <c r="G80" s="60">
        <v>81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60" t="s">
        <v>161</v>
      </c>
      <c r="C84" s="160"/>
    </row>
    <row r="85" spans="2:16" ht="15" customHeight="1" x14ac:dyDescent="0.35">
      <c r="B85" s="161" t="s">
        <v>185</v>
      </c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3"/>
    </row>
    <row r="86" spans="2:16" ht="15" customHeight="1" x14ac:dyDescent="0.35">
      <c r="B86" s="167" t="s">
        <v>190</v>
      </c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9"/>
    </row>
    <row r="87" spans="2:16" ht="15" customHeight="1" x14ac:dyDescent="0.35">
      <c r="B87" s="190" t="s">
        <v>198</v>
      </c>
      <c r="C87" s="175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175"/>
      <c r="O87" s="175"/>
      <c r="P87" s="176"/>
    </row>
    <row r="88" spans="2:16" ht="15" customHeight="1" x14ac:dyDescent="0.35">
      <c r="B88" s="167" t="s">
        <v>194</v>
      </c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9"/>
    </row>
    <row r="89" spans="2:16" ht="15" customHeight="1" x14ac:dyDescent="0.35">
      <c r="B89" s="167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9"/>
    </row>
    <row r="90" spans="2:16" ht="15" customHeight="1" x14ac:dyDescent="0.35">
      <c r="B90" s="167"/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9"/>
    </row>
    <row r="91" spans="2:16" ht="15" customHeight="1" x14ac:dyDescent="0.35">
      <c r="B91" s="167"/>
      <c r="C91" s="168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9"/>
    </row>
    <row r="92" spans="2:16" ht="15" customHeight="1" x14ac:dyDescent="0.35">
      <c r="B92" s="167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9"/>
    </row>
    <row r="93" spans="2:16" ht="15" customHeight="1" x14ac:dyDescent="0.35">
      <c r="B93" s="167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9"/>
    </row>
    <row r="94" spans="2:16" ht="15" customHeight="1" x14ac:dyDescent="0.35">
      <c r="B94" s="167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9"/>
    </row>
    <row r="95" spans="2:16" ht="15" customHeight="1" x14ac:dyDescent="0.35">
      <c r="B95" s="167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9"/>
    </row>
    <row r="96" spans="2:16" ht="15" customHeight="1" x14ac:dyDescent="0.35">
      <c r="B96" s="167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9"/>
    </row>
    <row r="97" spans="2:16" ht="15" customHeight="1" x14ac:dyDescent="0.35">
      <c r="B97" s="167"/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9"/>
    </row>
    <row r="98" spans="2:16" ht="15" customHeight="1" x14ac:dyDescent="0.35">
      <c r="B98" s="167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9"/>
    </row>
    <row r="99" spans="2:16" ht="15" customHeight="1" x14ac:dyDescent="0.35">
      <c r="B99" s="172"/>
      <c r="C99" s="173"/>
      <c r="D99" s="173"/>
      <c r="E99" s="173"/>
      <c r="F99" s="173"/>
      <c r="G99" s="173"/>
      <c r="H99" s="173"/>
      <c r="I99" s="173"/>
      <c r="J99" s="173"/>
      <c r="K99" s="173"/>
      <c r="L99" s="173"/>
      <c r="M99" s="173"/>
      <c r="N99" s="173"/>
      <c r="O99" s="173"/>
      <c r="P99" s="174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2025-06-01T19:21:29Z</dcterms:modified>
</cp:coreProperties>
</file>