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09225296-8CEB-4ACC-A4DD-A0FA77FE9774}" xr6:coauthVersionLast="47" xr6:coauthVersionMax="47" xr10:uidLastSave="{00000000-0000-0000-0000-000000000000}"/>
  <bookViews>
    <workbookView xWindow="25404" yWindow="11988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<sst xmlns="http://schemas.openxmlformats.org/spreadsheetml/2006/main" count="213" uniqueCount="199">
  <si>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</si>
  <si>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</si>
  <si>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</si>
  <si>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</si>
  <si>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</si>
  <si>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</si>
  <si>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</si>
  <si>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</si>
  <si>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</si>
  <si>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</si>
  <si>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</si>
  <si>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</si>
  <si>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</si>
  <si>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</si>
  <si>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</si>
  <si>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</si>
  <si>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</si>
  <si>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</si>
  <si>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</si>
  <si>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</si>
  <si>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</si>
  <si>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</si>
  <si>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</si>
  <si>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</si>
  <si>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</si>
  <si>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</si>
  <si>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</si>
  <si>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</si>
  <si>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</si>
  <si>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</si>
  <si>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</si>
  <si>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</si>
  <si>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</si>
  <si>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</si>
  <si>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</si>
  <si>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</si>
  <si>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</si>
  <si>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</si>
  <si>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</si>
  <si>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</si>
  <si>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</si>
  <si>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</si>
  <si>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</si>
  <si>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</si>
  <si>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</si>
  <si>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</si>
  <si>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</si>
  <si>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</si>
  <si>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</si>
  <si>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</si>
  <si>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</si>
  <si>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</si>
  <si>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</si>
  <si>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</si>
  <si>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</si>
  <si>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</si>
  <si>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</si>
  <si>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</si>
  <si>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</si>
  <si>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</si>
  <si>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</si>
  <si>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</si>
  <si>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</si>
  <si>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</si>
  <si>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</si>
  <si>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</si>
  <si>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</si>
  <si>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</si>
  <si>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</si>
  <si>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</si>
  <si>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</si>
  <si>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</si>
  <si>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</si>
  <si>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</si>
  <si>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</si>
  <si>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</si>
  <si>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</si>
  <si>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</si>
  <si>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</si>
  <si>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</si>
  <si>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</si>
  <si>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</si>
  <si>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</si>
  <si>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</si>
  <si>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</si>
  <si>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</si>
  <si>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</si>
  <si>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</si>
  <si>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</si>
  <si>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</si>
  <si>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</si>
  <si>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</si>
  <si>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</si>
  <si>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</si>
  <si>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</si>
  <si>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</si>
  <si>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</si>
  <si>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</si>
  <si>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</si>
  <si>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</si>
  <si>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</si>
  <si>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</si>
  <si>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</si>
  <si>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</si>
  <si>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</si>
  <si>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</si>
  <si>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</si>
  <si>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</si>
  <si>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</si>
  <si>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</si>
  <si>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</si>
  <si>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</si>
  <si>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</si>
  <si>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</si>
  <si>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</si>
  <si>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</si>
  <si>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</si>
  <si>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</si>
  <si>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</si>
  <si>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</si>
  <si>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</si>
  <si>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</si>
  <si>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</si>
  <si>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</si>
  <si>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</si>
  <si>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</si>
  <si>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</si>
  <si>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</si>
  <si>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</si>
  <si>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</si>
  <si>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</si>
  <si>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</si>
  <si>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</si>
  <si>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</si>
  <si>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</si>
  <si>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</si>
  <si>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</si>
  <si>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</si>
  <si>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</si>
  <si>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</si>
  <si>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</si>
  <si>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</si>
  <si>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</si>
  <si>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</si>
  <si>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</si>
  <si>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</si>
  <si>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</si>
  <si>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</si>
  <si>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</si>
  <si>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</si>
  <si>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</si>
  <si>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</si>
  <si>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</si>
  <si>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</si>
  <si>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</si>
  <si>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</si>
  <si>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</si>
  <si>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</si>
  <si>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</si>
  <si>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</si>
  <si>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</si>
  <si>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</si>
  <si>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</si>
  <si>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</si>
  <si>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</si>
  <si>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</si>
  <si>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</si>
  <si>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</si>
  <si>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</si>
  <si>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</si>
  <si>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</si>
  <si>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</si>
  <si>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</si>
  <si>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</si>
  <si>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</si>
  <si>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</si>
  <si>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</si>
  <si>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</si>
  <si>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</si>
  <si>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</si>
  <si>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</si>
  <si>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</si>
  <si>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</si>
  <si>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김예은</t>
    <phoneticPr fontId="3" type="noConversion"/>
  </si>
  <si>
    <t>월령 40% 이하로 방풍막 연결 해제</t>
    <phoneticPr fontId="3" type="noConversion"/>
  </si>
  <si>
    <t>SE</t>
    <phoneticPr fontId="3" type="noConversion"/>
  </si>
  <si>
    <t>DIR-KSP</t>
    <phoneticPr fontId="3" type="noConversion"/>
  </si>
  <si>
    <t>플랫 촬영 중 value 값이 큰폭으로 튀어 촬영 중단/ filter/shutter 오류로 인한 문제로 FSA recycle 후 정상화 됨</t>
    <phoneticPr fontId="3" type="noConversion"/>
  </si>
  <si>
    <t>[9:18-9:30] IC G crash로 그래프 기록 없음</t>
    <phoneticPr fontId="3" type="noConversion"/>
  </si>
  <si>
    <t>[9:30-10:15] 여러 차례 초점을 조정해도 그래프에 포커스 변화 없음/ Actuator 재실행 후 정상화 됨</t>
    <phoneticPr fontId="3" type="noConversion"/>
  </si>
  <si>
    <t>I_019511</t>
    <phoneticPr fontId="3" type="noConversion"/>
  </si>
  <si>
    <t>I_019511 filter I와 초점 값 누락 됨</t>
    <phoneticPr fontId="3" type="noConversion"/>
  </si>
  <si>
    <t>8..4</t>
    <phoneticPr fontId="3" type="noConversion"/>
  </si>
  <si>
    <t>SSE</t>
    <phoneticPr fontId="3" type="noConversion"/>
  </si>
  <si>
    <t>오타로 인해 BLG 스크립트가 적용 되지 않아 시작이 늦음</t>
    <phoneticPr fontId="3" type="noConversion"/>
  </si>
  <si>
    <t>DS9(영상확인) 1회 꺼짐</t>
    <phoneticPr fontId="3" type="noConversion"/>
  </si>
  <si>
    <t>HA limit으로 BLG no.1179-1181/1189/11911 스킵 함</t>
    <phoneticPr fontId="3" type="noConversion"/>
  </si>
  <si>
    <t>[14:27] IC S/Gui/K 프로그램과 연결이 끊겼으나 관측은 계속 됨</t>
    <phoneticPr fontId="3" type="noConversion"/>
  </si>
  <si>
    <t>높은 습도( vaisala 78%/ 돔내 90.3%)로 오전 플랫 건너 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</si>
</sst>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81" sqref="G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45808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1.7</v>
      </c>
      <c r="E9" s="8">
        <v>10.1</v>
      </c>
      <c r="F9" s="8">
        <v>76.900000000000006</v>
      </c>
      <c r="G9" s="36" t="s">
        <v>185</v>
      </c>
      <c r="H9" s="8">
        <v>4.9000000000000004</v>
      </c>
      <c r="I9" s="36">
        <v>18.3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2.7</v>
      </c>
      <c r="E10" s="8" t="s">
        <v>192</v>
      </c>
      <c r="F10" s="8">
        <v>76.5</v>
      </c>
      <c r="G10" s="36" t="s">
        <v>185</v>
      </c>
      <c r="H10" s="8">
        <v>3.9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0.8125</v>
      </c>
      <c r="D11" s="15">
        <v>1.6</v>
      </c>
      <c r="E11" s="15">
        <v>8.3000000000000007</v>
      </c>
      <c r="F11" s="15">
        <v>77.900000000000006</v>
      </c>
      <c r="G11" s="36" t="s">
        <v>193</v>
      </c>
      <c r="H11" s="15">
        <v>8.4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24.454861111111111</v>
      </c>
      <c r="D12" s="19">
        <f>AVERAGE(D9:D11)</f>
        <v>2</v>
      </c>
      <c r="E12" s="19">
        <f>AVERAGE(E9:E11)</f>
        <v>9.1999999999999993</v>
      </c>
      <c r="F12" s="20">
        <f>AVERAGE(F9:F11)</f>
        <v>77.100000000000009</v>
      </c>
      <c r="G12" s="21"/>
      <c r="H12" s="22">
        <f>AVERAGE(H9:H11)</f>
        <v>5.7333333333333343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186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0.31041666666666667</v>
      </c>
      <c r="D17" s="28">
        <v>0.31111111111111112</v>
      </c>
      <c r="E17" s="28">
        <v>0.33680555555555558</v>
      </c>
      <c r="F17" s="28">
        <v>0.35833333333333334</v>
      </c>
      <c r="G17" s="28">
        <v>0.45277777777777778</v>
      </c>
      <c r="H17" s="28">
        <v>0.84305555555555556</v>
      </c>
      <c r="I17" s="28"/>
      <c r="J17" s="28"/>
      <c r="K17" s="28"/>
      <c r="L17" s="28"/>
      <c r="M17" s="28"/>
      <c r="N17" s="28"/>
      <c r="O17" s="28"/>
      <c r="P17" s="28">
        <v>0.84722222222222221</v>
      </c>
    </row>
    <row r="18" spans="2:16" ht="14.1" customHeight="1" x14ac:dyDescent="0.35">
      <c r="B18" s="35" t="s">
        <v>42</v>
      </c>
      <c r="C18" s="27">
        <v>19193</v>
      </c>
      <c r="D18" s="27">
        <v>19194</v>
      </c>
      <c r="E18" s="27">
        <v>19209</v>
      </c>
      <c r="F18" s="27">
        <v>19221</v>
      </c>
      <c r="G18" s="27">
        <v>19279</v>
      </c>
      <c r="H18" s="27">
        <v>19529</v>
      </c>
      <c r="I18" s="27"/>
      <c r="J18" s="27"/>
      <c r="K18" s="27"/>
      <c r="L18" s="27"/>
      <c r="M18" s="27"/>
      <c r="N18" s="27"/>
      <c r="O18" s="27"/>
      <c r="P18" s="114">
        <v>19534</v>
      </c>
    </row>
    <row r="19" spans="2:16" ht="14.1" customHeight="1" thickBot="1" x14ac:dyDescent="0.4">
      <c r="B19" s="13" t="s">
        <v>43</v>
      </c>
      <c r="C19" s="29"/>
      <c r="D19" s="27">
        <v>19202</v>
      </c>
      <c r="E19" s="30">
        <v>19220</v>
      </c>
      <c r="F19" s="30">
        <v>19278</v>
      </c>
      <c r="G19" s="30">
        <v>19528</v>
      </c>
      <c r="H19" s="30">
        <v>19533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9</v>
      </c>
      <c r="E20" s="33">
        <f>IF(ISNUMBER(E18),E19-E18+1,"")</f>
        <v>12</v>
      </c>
      <c r="F20" s="33">
        <f>IF(ISNUMBER(F18),F19-F18+1,"")</f>
        <v>58</v>
      </c>
      <c r="G20" s="33">
        <f>IF(ISNUMBER(G18),G19-G18+1,"")</f>
        <v>250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0.375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8.0555555555555561E-2</v>
      </c>
      <c r="O30" s="45"/>
      <c r="P30" s="46">
        <f>SUM(C30:J30,L30:N30)</f>
        <v>0.45555555555555555</v>
      </c>
    </row>
    <row r="31" spans="2:16" ht="14.1" customHeight="1" x14ac:dyDescent="0.35">
      <c r="B31" s="37" t="s">
        <v>169</v>
      </c>
      <c r="C31" s="47">
        <v>0.37916666666666665</v>
      </c>
      <c r="D31" s="7">
        <v>9.2361111111111116E-2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0.48888888888888887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0.37916666666666665</v>
      </c>
      <c r="D34" s="106">
        <f t="shared" ref="D34:P34" si="1">D31-D32-D33</f>
        <v>9.2361111111111116E-2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0.48888888888888887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190</v>
      </c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189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194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 t="s">
        <v>191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 t="s">
        <v>196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 t="s">
        <v>198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1192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-162.30000000000001</v>
      </c>
      <c r="D72" s="60">
        <v>-164.1</v>
      </c>
      <c r="E72" s="96" t="s">
        <v>118</v>
      </c>
      <c r="F72" s="60">
        <v>20.7</v>
      </c>
      <c r="G72" s="60">
        <v>20.3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-156.9</v>
      </c>
      <c r="D73" s="60">
        <v>-160</v>
      </c>
      <c r="E73" s="98" t="s">
        <v>122</v>
      </c>
      <c r="F73" s="60">
        <v>39.4</v>
      </c>
      <c r="G73" s="60">
        <v>46.4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-126.1</v>
      </c>
      <c r="D75" s="60">
        <v>-131.6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31.4</v>
      </c>
      <c r="D76" s="60">
        <v>29.2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29.4</v>
      </c>
      <c r="D77" s="60">
        <v>27.7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24.5</v>
      </c>
      <c r="D78" s="60">
        <v>22.8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22.9</v>
      </c>
      <c r="D79" s="60">
        <v>21.3</v>
      </c>
      <c r="E79" s="96" t="s">
        <v>152</v>
      </c>
      <c r="F79" s="60">
        <v>14.9</v>
      </c>
      <c r="G79" s="60">
        <v>9.3000000000000007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7.61E-6</v>
      </c>
      <c r="D80" s="115">
        <v>7.3799999999999996E-6</v>
      </c>
      <c r="E80" s="98" t="s">
        <v>157</v>
      </c>
      <c r="F80" s="60">
        <v>63.8</v>
      </c>
      <c r="G80" s="60">
        <v>87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5" t="s">
        <v>197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2025-05-31T20:26:10Z</dcterms:modified>
</cp:coreProperties>
</file>