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7B8F78F0-1AC8-40D6-A091-F40E78A1411D}" xr6:coauthVersionLast="47" xr6:coauthVersionMax="47" xr10:uidLastSave="{00000000-0000-0000-0000-000000000000}"/>
  <bookViews>
    <workbookView xWindow="25596" yWindow="10368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<sst xmlns="http://schemas.openxmlformats.org/spreadsheetml/2006/main" count="214" uniqueCount="201">
  <si>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</si>
  <si>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</si>
  <si>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</si>
  <si>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</si>
  <si>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</si>
  <si>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</si>
  <si>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</si>
  <si>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</si>
  <si>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</si>
  <si>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</si>
  <si>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</si>
  <si>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</si>
  <si>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</si>
  <si>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</si>
  <si>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</si>
  <si>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</si>
  <si>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</si>
  <si>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</si>
  <si>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</si>
  <si>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</si>
  <si>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</si>
  <si>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</si>
  <si>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</si>
  <si>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</si>
  <si>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</si>
  <si>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</si>
  <si>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</si>
  <si>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</si>
  <si>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</si>
  <si>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</si>
  <si>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</si>
  <si>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</si>
  <si>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</si>
  <si>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</si>
  <si>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</si>
  <si>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</si>
  <si>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</si>
  <si>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</si>
  <si>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</si>
  <si>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</si>
  <si>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</si>
  <si>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</si>
  <si>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</si>
  <si>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</si>
  <si>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</si>
  <si>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</si>
  <si>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</si>
  <si>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</si>
  <si>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</si>
  <si>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</si>
  <si>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</si>
  <si>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</si>
  <si>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</si>
  <si>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</si>
  <si>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</si>
  <si>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</si>
  <si>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</si>
  <si>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</si>
  <si>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</si>
  <si>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</si>
  <si>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</si>
  <si>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</si>
  <si>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</si>
  <si>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</si>
  <si>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</si>
  <si>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</si>
  <si>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</si>
  <si>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</si>
  <si>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</si>
  <si>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</si>
  <si>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</si>
  <si>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</si>
  <si>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</si>
  <si>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</si>
  <si>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</si>
  <si>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</si>
  <si>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</si>
  <si>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</si>
  <si>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</si>
  <si>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</si>
  <si>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</si>
  <si>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</si>
  <si>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</si>
  <si>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</si>
  <si>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</si>
  <si>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</si>
  <si>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</si>
  <si>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</si>
  <si>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</si>
  <si>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</si>
  <si>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</si>
  <si>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</si>
  <si>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</si>
  <si>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</si>
  <si>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</si>
  <si>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</si>
  <si>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</si>
  <si>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</si>
  <si>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</si>
  <si>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</si>
  <si>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</si>
  <si>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</si>
  <si>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</si>
  <si>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</si>
  <si>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</si>
  <si>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</si>
  <si>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</si>
  <si>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</si>
  <si>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</si>
  <si>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</si>
  <si>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</si>
  <si>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</si>
  <si>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</si>
  <si>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</si>
  <si>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</si>
  <si>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</si>
  <si>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</si>
  <si>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</si>
  <si>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</si>
  <si>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</si>
  <si>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</si>
  <si>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</si>
  <si>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</si>
  <si>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</si>
  <si>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</si>
  <si>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</si>
  <si>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</si>
  <si>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</si>
  <si>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</si>
  <si>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</si>
  <si>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</si>
  <si>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</si>
  <si>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</si>
  <si>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</si>
  <si>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</si>
  <si>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</si>
  <si>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</si>
  <si>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</si>
  <si>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</si>
  <si>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</si>
  <si>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</si>
  <si>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</si>
  <si>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</si>
  <si>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</si>
  <si>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</si>
  <si>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</si>
  <si>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</si>
  <si>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</si>
  <si>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</si>
  <si>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</si>
  <si>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</si>
  <si>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</si>
  <si>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</si>
  <si>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</si>
  <si>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</si>
  <si>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</si>
  <si>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</si>
  <si>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</si>
  <si>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</si>
  <si>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</si>
  <si>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</si>
  <si>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</si>
  <si>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</si>
  <si>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</si>
  <si>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</si>
  <si>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</si>
  <si>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</si>
  <si>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</si>
  <si>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</si>
  <si>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</si>
  <si>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</si>
  <si>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</si>
  <si>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</si>
  <si>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</si>
  <si>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</si>
  <si>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</si>
  <si>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</si>
  <si>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</si>
  <si>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</si>
  <si>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</si>
  <si>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</si>
  <si>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</si>
  <si>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김예은</t>
    <phoneticPr fontId="3" type="noConversion"/>
  </si>
  <si>
    <t>KSP</t>
    <phoneticPr fontId="3" type="noConversion"/>
  </si>
  <si>
    <t>월령 40% 이하로 방풍막 연결 해제</t>
    <phoneticPr fontId="3" type="noConversion"/>
  </si>
  <si>
    <t>SE</t>
    <phoneticPr fontId="3" type="noConversion"/>
  </si>
  <si>
    <t>구름의 영향으로 오후/오전 플랫 건너 뜀</t>
    <phoneticPr fontId="3" type="noConversion"/>
  </si>
  <si>
    <t>-</t>
    <phoneticPr fontId="3" type="noConversion"/>
  </si>
  <si>
    <t>[8:00] 짙은 구름으로 인한 관측 대기/ [8:30] 관측 재개</t>
    <phoneticPr fontId="3" type="noConversion"/>
  </si>
  <si>
    <t>M_018661-018662:N</t>
    <phoneticPr fontId="3" type="noConversion"/>
  </si>
  <si>
    <t>M_018688-018689:M</t>
    <phoneticPr fontId="3" type="noConversion"/>
  </si>
  <si>
    <t>[11:40] gmon 관련 UI(그래프 및 DS9(별 시상)) 갑자기 종료 됨/ Xmanager에서 IC gui 재실행 후 정상화 됨</t>
    <phoneticPr fontId="3" type="noConversion"/>
  </si>
  <si>
    <t>관측 전 팀뷰어에서 AGU 컴퓨터와 연결이 끊겨있음/ [13:50] 관측 대기 중 물리적으로 AGU 전원을 켠 후 sharpcap 접속함</t>
    <phoneticPr fontId="3" type="noConversion"/>
  </si>
  <si>
    <t>[9:40-10:30] IC G/IC gui crush 및 중단 현상없으나 그래프가 멈춰 기록 없음/ IC G/ IC gui 재실행 후 정상화 됨</t>
    <phoneticPr fontId="3" type="noConversion"/>
  </si>
  <si>
    <t>C_018726-018745</t>
    <phoneticPr fontId="3" type="noConversion"/>
  </si>
  <si>
    <t>[13:10] 짙은 구름으로 인한 관측 대기/ [16:40] 관측 재개 했다가 짙은 구름으로 인해 대기 함/ [16:59] 관측 재개</t>
    <phoneticPr fontId="3" type="noConversion"/>
  </si>
  <si>
    <t>[19:26] 습도 측정에 차이가 큼 viasala 81%/ topring 70%/ 2.3% 95%/ 돔내부 88.9%/ AAT 83.7%</t>
    <phoneticPr fontId="3" type="noConversion"/>
  </si>
  <si>
    <t>I_018760</t>
    <phoneticPr fontId="3" type="noConversion"/>
  </si>
  <si>
    <t>I_018760 filter I와 초점 값 누락 됨</t>
    <phoneticPr fontId="3" type="noConversion"/>
  </si>
  <si>
    <t>SW</t>
    <phoneticPr fontId="3" type="noConversion"/>
  </si>
  <si>
    <t>ENE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</si>
</sst>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45804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65.871833084947838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0.35833333333333334</v>
      </c>
      <c r="D9" s="8">
        <v>3.8</v>
      </c>
      <c r="E9" s="8">
        <v>5.5</v>
      </c>
      <c r="F9" s="8">
        <v>71.3</v>
      </c>
      <c r="G9" s="36" t="s">
        <v>185</v>
      </c>
      <c r="H9" s="8">
        <v>5.7</v>
      </c>
      <c r="I9" s="36">
        <v>0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187</v>
      </c>
      <c r="E10" s="8">
        <v>4.5999999999999996</v>
      </c>
      <c r="F10" s="8">
        <v>73.8</v>
      </c>
      <c r="G10" s="36" t="s">
        <v>199</v>
      </c>
      <c r="H10" s="8">
        <v>6.9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0.81180555555555556</v>
      </c>
      <c r="D11" s="15">
        <v>2.4</v>
      </c>
      <c r="E11" s="15">
        <v>4.0999999999999996</v>
      </c>
      <c r="F11" s="15">
        <v>81.5</v>
      </c>
      <c r="G11" s="36" t="s">
        <v>200</v>
      </c>
      <c r="H11" s="15">
        <v>3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24.453472222222221</v>
      </c>
      <c r="D12" s="19">
        <f>AVERAGE(D9:D11)</f>
        <v>3.0999999999999996</v>
      </c>
      <c r="E12" s="19">
        <f>AVERAGE(E9:E11)</f>
        <v>4.7333333333333334</v>
      </c>
      <c r="F12" s="20">
        <f>AVERAGE(F9:F11)</f>
        <v>75.533333333333331</v>
      </c>
      <c r="G12" s="21"/>
      <c r="H12" s="22">
        <f>AVERAGE(H9:H11)</f>
        <v>5.2</v>
      </c>
      <c r="I12" s="23"/>
      <c r="J12" s="24">
        <f>AVERAGE(J9:J11)</f>
        <v>4.333333333333333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181</v>
      </c>
      <c r="G16" s="113" t="s">
        <v>180</v>
      </c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0.32013888888888886</v>
      </c>
      <c r="D17" s="28">
        <v>0.3215277777777778</v>
      </c>
      <c r="E17" s="28">
        <v>0.36319444444444443</v>
      </c>
      <c r="F17" s="28">
        <v>0.45</v>
      </c>
      <c r="G17" s="28">
        <v>0.84027777777777779</v>
      </c>
      <c r="H17" s="28"/>
      <c r="I17" s="28"/>
      <c r="J17" s="28"/>
      <c r="K17" s="28"/>
      <c r="L17" s="28"/>
      <c r="M17" s="28"/>
      <c r="N17" s="28"/>
      <c r="O17" s="28"/>
      <c r="P17" s="28">
        <v>0.84444444444444444</v>
      </c>
    </row>
    <row r="18" spans="2:16" ht="14.1" customHeight="1" x14ac:dyDescent="0.35">
      <c r="B18" s="35" t="s">
        <v>42</v>
      </c>
      <c r="C18" s="27">
        <v>18614</v>
      </c>
      <c r="D18" s="27">
        <v>18615</v>
      </c>
      <c r="E18" s="27">
        <v>18627</v>
      </c>
      <c r="F18" s="27">
        <v>18680</v>
      </c>
      <c r="G18" s="27">
        <v>18829</v>
      </c>
      <c r="H18" s="27"/>
      <c r="I18" s="27"/>
      <c r="J18" s="27"/>
      <c r="K18" s="27"/>
      <c r="L18" s="27"/>
      <c r="M18" s="27"/>
      <c r="N18" s="27"/>
      <c r="O18" s="27"/>
      <c r="P18" s="114">
        <v>18834</v>
      </c>
    </row>
    <row r="19" spans="2:16" ht="14.1" customHeight="1" thickBot="1" x14ac:dyDescent="0.4">
      <c r="B19" s="13" t="s">
        <v>43</v>
      </c>
      <c r="C19" s="29"/>
      <c r="D19" s="27">
        <v>18619</v>
      </c>
      <c r="E19" s="30">
        <v>18679</v>
      </c>
      <c r="F19" s="30">
        <v>18744</v>
      </c>
      <c r="G19" s="30">
        <v>18833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53</v>
      </c>
      <c r="F20" s="33">
        <f>IF(ISNUMBER(F18),F19-F18+1,"")</f>
        <v>65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0.37222222222222223</v>
      </c>
      <c r="D30" s="43">
        <v>8.1944444444444445E-2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0.45416666666666666</v>
      </c>
    </row>
    <row r="31" spans="2:16" ht="14.1" customHeight="1" x14ac:dyDescent="0.35">
      <c r="B31" s="37" t="s">
        <v>169</v>
      </c>
      <c r="C31" s="47">
        <v>0.38194444444444442</v>
      </c>
      <c r="D31" s="7">
        <v>8.4027777777777785E-2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0.46597222222222223</v>
      </c>
    </row>
    <row r="32" spans="2:16" ht="14.1" customHeight="1" x14ac:dyDescent="0.35">
      <c r="B32" s="37" t="s">
        <v>65</v>
      </c>
      <c r="C32" s="49">
        <v>0.15902777777777777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0.15902777777777777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0.22291666666666665</v>
      </c>
      <c r="D34" s="106">
        <f t="shared" ref="D34:P34" si="1">D31-D32-D33</f>
        <v>8.4027777777777785E-2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0.30694444444444446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189</v>
      </c>
      <c r="D36" s="155"/>
      <c r="E36" s="154" t="s">
        <v>190</v>
      </c>
      <c r="F36" s="155"/>
      <c r="G36" s="154" t="s">
        <v>194</v>
      </c>
      <c r="H36" s="155"/>
      <c r="I36" s="154" t="s">
        <v>197</v>
      </c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188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193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195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198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 t="s">
        <v>186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715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-162.69999999999999</v>
      </c>
      <c r="D72" s="60">
        <v>-164.8</v>
      </c>
      <c r="E72" s="96" t="s">
        <v>118</v>
      </c>
      <c r="F72" s="60">
        <v>20.100000000000001</v>
      </c>
      <c r="G72" s="60">
        <v>19.3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-157.4</v>
      </c>
      <c r="D73" s="60">
        <v>-161.1</v>
      </c>
      <c r="E73" s="98" t="s">
        <v>122</v>
      </c>
      <c r="F73" s="60">
        <v>46.8</v>
      </c>
      <c r="G73" s="60">
        <v>36.700000000000003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-204.3</v>
      </c>
      <c r="D74" s="60">
        <v>-206.8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-126.3</v>
      </c>
      <c r="D75" s="60">
        <v>-133.6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30.3</v>
      </c>
      <c r="D76" s="60">
        <v>28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28.4</v>
      </c>
      <c r="D77" s="60">
        <v>26.8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23.4</v>
      </c>
      <c r="D78" s="60">
        <v>21.9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21.8</v>
      </c>
      <c r="D79" s="60">
        <v>20.5</v>
      </c>
      <c r="E79" s="96" t="s">
        <v>152</v>
      </c>
      <c r="F79" s="60">
        <v>14.3</v>
      </c>
      <c r="G79" s="60">
        <v>6.1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7.4100000000000002E-6</v>
      </c>
      <c r="D80" s="115">
        <v>7.0299999999999996E-6</v>
      </c>
      <c r="E80" s="98" t="s">
        <v>157</v>
      </c>
      <c r="F80" s="60">
        <v>51</v>
      </c>
      <c r="G80" s="60">
        <v>88.2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192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5" t="s">
        <v>191</v>
      </c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7" t="s">
        <v>196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2025-05-27T20:25:50Z</dcterms:modified>
</cp:coreProperties>
</file>