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5\"/>
    </mc:Choice>
  </mc:AlternateContent>
  <xr:revisionPtr revIDLastSave="0" documentId="13_ncr:1_{562C13E3-DAC5-40E0-8C1A-14C2BAA23A08}" xr6:coauthVersionLast="47" xr6:coauthVersionMax="47" xr10:uidLastSave="{00000000-0000-0000-0000-000000000000}"/>
  <bookViews>
    <workbookView xWindow="25080" yWindow="14148" windowWidth="17664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<sst xmlns="http://schemas.openxmlformats.org/spreadsheetml/2006/main" count="207" uniqueCount="194">
  <si>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</si>
  <si>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</si>
  <si>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</si>
  <si>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</si>
  <si>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</si>
  <si>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</si>
  <si>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</si>
  <si>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</si>
  <si>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</si>
  <si>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</si>
  <si>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</si>
  <si>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</si>
  <si>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</si>
  <si>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</si>
  <si>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</si>
  <si>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</si>
  <si>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</si>
  <si>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</si>
  <si>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</si>
  <si>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</si>
  <si>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</si>
  <si>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</si>
  <si>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</si>
  <si>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</si>
  <si>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</si>
  <si>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</si>
  <si>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</si>
  <si>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</si>
  <si>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</si>
  <si>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</si>
  <si>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</si>
  <si>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</si>
  <si>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</si>
  <si>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</si>
  <si>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</si>
  <si>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</si>
  <si>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</si>
  <si>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</si>
  <si>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</si>
  <si>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</si>
  <si>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</si>
  <si>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</si>
  <si>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</si>
  <si>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</si>
  <si>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</si>
  <si>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</si>
  <si>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</si>
  <si>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</si>
  <si>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</si>
  <si>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</si>
  <si>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</si>
  <si>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</si>
  <si>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</si>
  <si>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</si>
  <si>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</si>
  <si>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</si>
  <si>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</si>
  <si>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</si>
  <si>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</si>
  <si>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</si>
  <si>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</si>
  <si>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</si>
  <si>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</si>
  <si>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</si>
  <si>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</si>
  <si>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</si>
  <si>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</si>
  <si>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</si>
  <si>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</si>
  <si>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</si>
  <si>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</si>
  <si>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</si>
  <si>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</si>
  <si>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</si>
  <si>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</si>
  <si>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</si>
  <si>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</si>
  <si>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</si>
  <si>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</si>
  <si>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</si>
  <si>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</si>
  <si>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</si>
  <si>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</si>
  <si>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</si>
  <si>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</si>
  <si>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</si>
  <si>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</si>
  <si>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</si>
  <si>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</si>
  <si>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</si>
  <si>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</si>
  <si>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</si>
  <si>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</si>
  <si>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</si>
  <si>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</si>
  <si>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</si>
  <si>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</si>
  <si>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</si>
  <si>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</si>
  <si>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</si>
  <si>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</si>
  <si>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</si>
  <si>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</si>
  <si>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</si>
  <si>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</si>
  <si>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</si>
  <si>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</si>
  <si>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</si>
  <si>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</si>
  <si>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</si>
  <si>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</si>
  <si>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</si>
  <si>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</si>
  <si>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</si>
  <si>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</si>
  <si>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</si>
  <si>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</si>
  <si>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</si>
  <si>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</si>
  <si>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</si>
  <si>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</si>
  <si>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</si>
  <si>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</si>
  <si>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</si>
  <si>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</si>
  <si>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</si>
  <si>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</si>
  <si>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</si>
  <si>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</si>
  <si>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</si>
  <si>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</si>
  <si>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</si>
  <si>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</si>
  <si>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</si>
  <si>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</si>
  <si>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</si>
  <si>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</si>
  <si>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</si>
  <si>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</si>
  <si>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</si>
  <si>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</si>
  <si>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</si>
  <si>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</si>
  <si>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</si>
  <si>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</si>
  <si>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</si>
  <si>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</si>
  <si>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</si>
  <si>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</si>
  <si>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</si>
  <si>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</si>
  <si>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</si>
  <si>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</si>
  <si>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</si>
  <si>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</si>
  <si>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</si>
  <si>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</si>
  <si>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</si>
  <si>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</si>
  <si>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</si>
  <si>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</si>
  <si>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</si>
  <si>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</si>
  <si>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</si>
  <si>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</si>
  <si>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</si>
  <si>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</si>
  <si>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</si>
  <si>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</si>
  <si>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</si>
  <si>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</si>
  <si>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</si>
  <si>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</si>
  <si>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</si>
  <si>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</si>
  <si>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</si>
  <si>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</si>
  <si>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</si>
  <si>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</si>
  <si>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</si>
  <si>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</si>
  <si>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TMT</t>
    <phoneticPr fontId="3" type="noConversion"/>
  </si>
  <si>
    <t>BLG</t>
    <phoneticPr fontId="3" type="noConversion"/>
  </si>
  <si>
    <t>김예은</t>
    <phoneticPr fontId="3" type="noConversion"/>
  </si>
  <si>
    <t>S</t>
    <phoneticPr fontId="3" type="noConversion"/>
  </si>
  <si>
    <t>월령 40% 이하로 방풍막 연결 해제</t>
    <phoneticPr fontId="3" type="noConversion"/>
  </si>
  <si>
    <t>ENG</t>
    <phoneticPr fontId="3" type="noConversion"/>
  </si>
  <si>
    <t>M_018226-018227:N</t>
    <phoneticPr fontId="3" type="noConversion"/>
  </si>
  <si>
    <t>DS9(영상 확인) 2회 꺼짐</t>
    <phoneticPr fontId="3" type="noConversion"/>
  </si>
  <si>
    <t>옅은 구름의 영향으로 오후/오전 플랫 건너 뜀</t>
    <phoneticPr fontId="3" type="noConversion"/>
  </si>
  <si>
    <t>I_018339</t>
    <phoneticPr fontId="3" type="noConversion"/>
  </si>
  <si>
    <t>I_018339 filter I와 초점 값 누락 됨</t>
    <phoneticPr fontId="3" type="noConversion"/>
  </si>
  <si>
    <t>WSW</t>
    <phoneticPr fontId="3" type="noConversion"/>
  </si>
  <si>
    <t>SE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</si>
</sst>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zoomScale="145" zoomScaleNormal="145" workbookViewId="0">
      <selection activeCell="G74" sqref="G74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56" t="s">
        <v>0</v>
      </c>
      <c r="C2" s="15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7">
        <v>45801</v>
      </c>
      <c r="D3" s="158"/>
      <c r="E3" s="1"/>
      <c r="F3" s="1"/>
      <c r="G3" s="1"/>
      <c r="H3" s="1"/>
      <c r="I3" s="1"/>
      <c r="J3" s="1"/>
      <c r="K3" s="62" t="s">
        <v>2</v>
      </c>
      <c r="L3" s="159">
        <f>(P31-(P32+P33))/P31*100</f>
        <v>100</v>
      </c>
      <c r="M3" s="159"/>
      <c r="N3" s="62" t="s">
        <v>3</v>
      </c>
      <c r="O3" s="159">
        <f>(P31-P33)/P31*100</f>
        <v>100</v>
      </c>
      <c r="P3" s="159"/>
    </row>
    <row r="4" spans="2:16" ht="14.25" customHeight="1" x14ac:dyDescent="0.35">
      <c r="B4" s="34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6" t="s">
        <v>6</v>
      </c>
      <c r="C7" s="15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0.35902777777777778</v>
      </c>
      <c r="D9" s="8">
        <v>2.2999999999999998</v>
      </c>
      <c r="E9" s="8">
        <v>9.6999999999999993</v>
      </c>
      <c r="F9" s="8">
        <v>65.099999999999994</v>
      </c>
      <c r="G9" s="36" t="s">
        <v>192</v>
      </c>
      <c r="H9" s="8">
        <v>4.2</v>
      </c>
      <c r="I9" s="36">
        <v>8.9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>
        <v>1.2</v>
      </c>
      <c r="E10" s="8">
        <v>9</v>
      </c>
      <c r="F10" s="8">
        <v>73.7</v>
      </c>
      <c r="G10" s="36" t="s">
        <v>184</v>
      </c>
      <c r="H10" s="8">
        <v>1.5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0.81041666666666667</v>
      </c>
      <c r="D11" s="15">
        <v>1.5</v>
      </c>
      <c r="E11" s="15">
        <v>8.1</v>
      </c>
      <c r="F11" s="15">
        <v>58.4</v>
      </c>
      <c r="G11" s="36" t="s">
        <v>193</v>
      </c>
      <c r="H11" s="15">
        <v>1.3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24.451388888888886</v>
      </c>
      <c r="D12" s="19">
        <f>AVERAGE(D9:D11)</f>
        <v>1.6666666666666667</v>
      </c>
      <c r="E12" s="19">
        <f>AVERAGE(E9:E11)</f>
        <v>8.9333333333333318</v>
      </c>
      <c r="F12" s="20">
        <f>AVERAGE(F9:F11)</f>
        <v>65.733333333333334</v>
      </c>
      <c r="G12" s="21"/>
      <c r="H12" s="22">
        <f>AVERAGE(H9:H11)</f>
        <v>2.3333333333333335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6" t="s">
        <v>25</v>
      </c>
      <c r="C14" s="15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181</v>
      </c>
      <c r="F16" s="27" t="s">
        <v>186</v>
      </c>
      <c r="G16" s="113" t="s">
        <v>182</v>
      </c>
      <c r="H16" s="113" t="s">
        <v>180</v>
      </c>
      <c r="I16" s="27"/>
      <c r="J16" s="27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0.31388888888888888</v>
      </c>
      <c r="D17" s="28">
        <v>0.31527777777777777</v>
      </c>
      <c r="E17" s="28">
        <v>0.33750000000000002</v>
      </c>
      <c r="F17" s="28">
        <v>0.35694444444444445</v>
      </c>
      <c r="G17" s="28">
        <v>0.4513888888888889</v>
      </c>
      <c r="H17" s="28">
        <v>0.83958333333333335</v>
      </c>
      <c r="I17" s="28"/>
      <c r="J17" s="28"/>
      <c r="K17" s="28"/>
      <c r="L17" s="28"/>
      <c r="M17" s="28"/>
      <c r="N17" s="28"/>
      <c r="O17" s="28"/>
      <c r="P17" s="28">
        <v>0.84305555555555556</v>
      </c>
    </row>
    <row r="18" spans="2:16" ht="14.1" customHeight="1" x14ac:dyDescent="0.35">
      <c r="B18" s="35" t="s">
        <v>42</v>
      </c>
      <c r="C18" s="27">
        <v>18100</v>
      </c>
      <c r="D18" s="27">
        <v>18101</v>
      </c>
      <c r="E18" s="27">
        <v>18113</v>
      </c>
      <c r="F18" s="27">
        <v>18125</v>
      </c>
      <c r="G18" s="27">
        <v>18186</v>
      </c>
      <c r="H18" s="27">
        <v>18435</v>
      </c>
      <c r="I18" s="27"/>
      <c r="J18" s="27"/>
      <c r="K18" s="27"/>
      <c r="L18" s="27"/>
      <c r="M18" s="27"/>
      <c r="N18" s="27"/>
      <c r="O18" s="27"/>
      <c r="P18" s="114">
        <v>18440</v>
      </c>
    </row>
    <row r="19" spans="2:16" ht="14.1" customHeight="1" thickBot="1" x14ac:dyDescent="0.4">
      <c r="B19" s="13" t="s">
        <v>43</v>
      </c>
      <c r="C19" s="29"/>
      <c r="D19" s="27">
        <v>18105</v>
      </c>
      <c r="E19" s="30">
        <v>18124</v>
      </c>
      <c r="F19" s="30">
        <v>18185</v>
      </c>
      <c r="G19" s="30">
        <v>18434</v>
      </c>
      <c r="H19" s="30">
        <v>18439</v>
      </c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5</v>
      </c>
      <c r="E20" s="33">
        <f>IF(ISNUMBER(E18),E19-E18+1,"")</f>
        <v>12</v>
      </c>
      <c r="F20" s="33">
        <f>IF(ISNUMBER(F18),F19-F18+1,"")</f>
        <v>61</v>
      </c>
      <c r="G20" s="33">
        <f>IF(ISNUMBER(G18),G19-G18+1,"")</f>
        <v>249</v>
      </c>
      <c r="H20" s="33">
        <f>IF(ISNUMBER(H18),H19-H18+1,"")</f>
        <v>5</v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5" t="s">
        <v>45</v>
      </c>
      <c r="C22" s="35" t="s">
        <v>21</v>
      </c>
      <c r="D22" s="35" t="s">
        <v>23</v>
      </c>
      <c r="E22" s="35" t="s">
        <v>46</v>
      </c>
      <c r="F22" s="166" t="s">
        <v>47</v>
      </c>
      <c r="G22" s="166"/>
      <c r="H22" s="166"/>
      <c r="I22" s="166"/>
      <c r="J22" s="35" t="s">
        <v>21</v>
      </c>
      <c r="K22" s="35" t="s">
        <v>23</v>
      </c>
      <c r="L22" s="35" t="s">
        <v>46</v>
      </c>
      <c r="M22" s="166" t="s">
        <v>47</v>
      </c>
      <c r="N22" s="166"/>
      <c r="O22" s="166"/>
      <c r="P22" s="166"/>
    </row>
    <row r="23" spans="2:16" ht="13.5" customHeight="1" x14ac:dyDescent="0.35">
      <c r="B23" s="165"/>
      <c r="C23" s="112"/>
      <c r="D23" s="112"/>
      <c r="E23" s="36" t="s">
        <v>48</v>
      </c>
      <c r="F23" s="164"/>
      <c r="G23" s="164"/>
      <c r="H23" s="164"/>
      <c r="I23" s="164"/>
      <c r="J23" s="102"/>
      <c r="K23" s="102"/>
      <c r="L23" s="112" t="s">
        <v>164</v>
      </c>
      <c r="M23" s="164"/>
      <c r="N23" s="164"/>
      <c r="O23" s="164"/>
      <c r="P23" s="164"/>
    </row>
    <row r="24" spans="2:16" ht="13.5" customHeight="1" x14ac:dyDescent="0.35">
      <c r="B24" s="165"/>
      <c r="C24" s="102"/>
      <c r="D24" s="102"/>
      <c r="E24" s="109" t="s">
        <v>177</v>
      </c>
      <c r="F24" s="164"/>
      <c r="G24" s="164"/>
      <c r="H24" s="164"/>
      <c r="I24" s="164"/>
      <c r="J24" s="102"/>
      <c r="K24" s="102"/>
      <c r="L24" s="36" t="s">
        <v>175</v>
      </c>
      <c r="M24" s="164"/>
      <c r="N24" s="164"/>
      <c r="O24" s="164"/>
      <c r="P24" s="164"/>
    </row>
    <row r="25" spans="2:16" ht="13.5" customHeight="1" x14ac:dyDescent="0.35">
      <c r="B25" s="165"/>
      <c r="C25" s="112"/>
      <c r="D25" s="112"/>
      <c r="E25" s="109" t="s">
        <v>170</v>
      </c>
      <c r="F25" s="164"/>
      <c r="G25" s="164"/>
      <c r="H25" s="164"/>
      <c r="I25" s="164"/>
      <c r="J25" s="102"/>
      <c r="K25" s="102"/>
      <c r="L25" s="36" t="s">
        <v>49</v>
      </c>
      <c r="M25" s="164"/>
      <c r="N25" s="164"/>
      <c r="O25" s="164"/>
      <c r="P25" s="164"/>
    </row>
    <row r="26" spans="2:16" ht="13.5" customHeight="1" x14ac:dyDescent="0.35">
      <c r="B26" s="165"/>
      <c r="C26" s="102"/>
      <c r="D26" s="102"/>
      <c r="E26" s="109" t="s">
        <v>164</v>
      </c>
      <c r="F26" s="164"/>
      <c r="G26" s="164"/>
      <c r="H26" s="164"/>
      <c r="I26" s="164"/>
      <c r="J26" s="102"/>
      <c r="K26" s="102"/>
      <c r="L26" s="36" t="s">
        <v>176</v>
      </c>
      <c r="M26" s="164"/>
      <c r="N26" s="164"/>
      <c r="O26" s="164"/>
      <c r="P26" s="16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6" t="s">
        <v>50</v>
      </c>
      <c r="C28" s="156"/>
      <c r="D28" s="15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0.36180555555555555</v>
      </c>
      <c r="D30" s="43"/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>
        <v>9.0277777777777776E-2</v>
      </c>
      <c r="P30" s="46">
        <f>SUM(C30:J30,L30:N30)</f>
        <v>0.36180555555555555</v>
      </c>
    </row>
    <row r="31" spans="2:16" ht="14.1" customHeight="1" x14ac:dyDescent="0.35">
      <c r="B31" s="37" t="s">
        <v>169</v>
      </c>
      <c r="C31" s="47">
        <v>0.38055555555555554</v>
      </c>
      <c r="D31" s="7">
        <v>9.4444444444444442E-2</v>
      </c>
      <c r="E31" s="7"/>
      <c r="F31" s="7"/>
      <c r="G31" s="7"/>
      <c r="H31" s="7"/>
      <c r="I31" s="7"/>
      <c r="J31" s="7"/>
      <c r="K31" s="7">
        <v>1.6666666666666666E-2</v>
      </c>
      <c r="L31" s="7"/>
      <c r="M31" s="7"/>
      <c r="N31" s="7"/>
      <c r="O31" s="48"/>
      <c r="P31" s="46">
        <f>SUM(C31:N31)</f>
        <v>0.49166666666666664</v>
      </c>
    </row>
    <row r="32" spans="2:16" ht="14.1" customHeight="1" x14ac:dyDescent="0.35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0.38055555555555554</v>
      </c>
      <c r="D34" s="106">
        <f t="shared" ref="D34:P34" si="1">D31-D32-D33</f>
        <v>9.4444444444444442E-2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1.6666666666666666E-2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0.49166666666666664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1" t="s">
        <v>67</v>
      </c>
      <c r="C36" s="154" t="s">
        <v>187</v>
      </c>
      <c r="D36" s="155"/>
      <c r="E36" s="154" t="s">
        <v>190</v>
      </c>
      <c r="F36" s="155"/>
      <c r="G36" s="154"/>
      <c r="H36" s="155"/>
      <c r="I36" s="154"/>
      <c r="J36" s="155"/>
      <c r="K36" s="154"/>
      <c r="L36" s="155"/>
      <c r="M36" s="154"/>
      <c r="N36" s="155"/>
      <c r="O36" s="150"/>
      <c r="P36" s="150"/>
    </row>
    <row r="37" spans="2:16" ht="18" customHeight="1" x14ac:dyDescent="0.35">
      <c r="B37" s="152"/>
      <c r="C37" s="154"/>
      <c r="D37" s="155"/>
      <c r="E37" s="150"/>
      <c r="F37" s="150"/>
      <c r="G37" s="150"/>
      <c r="H37" s="150"/>
      <c r="I37" s="150"/>
      <c r="J37" s="150"/>
      <c r="K37" s="150"/>
      <c r="L37" s="150"/>
      <c r="M37" s="154"/>
      <c r="N37" s="155"/>
      <c r="O37" s="150"/>
      <c r="P37" s="150"/>
    </row>
    <row r="38" spans="2:16" ht="18" customHeight="1" x14ac:dyDescent="0.35">
      <c r="B38" s="152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</row>
    <row r="39" spans="2:16" ht="18" customHeight="1" x14ac:dyDescent="0.35">
      <c r="B39" s="152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</row>
    <row r="40" spans="2:16" ht="18" customHeight="1" x14ac:dyDescent="0.35">
      <c r="B40" s="152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</row>
    <row r="41" spans="2:16" ht="18" customHeight="1" x14ac:dyDescent="0.35">
      <c r="B41" s="153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" customHeight="1" x14ac:dyDescent="0.35">
      <c r="B44" s="124" t="s">
        <v>189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45" t="s">
        <v>191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46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46"/>
      <c r="C47" s="170"/>
      <c r="D47" s="170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1"/>
    </row>
    <row r="48" spans="2:16" ht="14.1" customHeight="1" x14ac:dyDescent="0.35">
      <c r="B48" s="147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9"/>
    </row>
    <row r="49" spans="2:16" ht="14.1" customHeight="1" x14ac:dyDescent="0.35">
      <c r="B49" s="147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24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24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30" t="s">
        <v>167</v>
      </c>
      <c r="C53" s="131"/>
      <c r="D53" s="111"/>
      <c r="E53" s="111"/>
      <c r="F53" s="111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" customHeight="1" thickTop="1" thickBot="1" x14ac:dyDescent="0.4">
      <c r="B54" s="125" t="s">
        <v>179</v>
      </c>
      <c r="C54" s="126"/>
      <c r="D54" s="126"/>
      <c r="E54" s="126"/>
      <c r="F54" s="108">
        <v>570</v>
      </c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 x14ac:dyDescent="0.35"/>
    <row r="56" spans="2:16" ht="17.25" customHeight="1" x14ac:dyDescent="0.35">
      <c r="B56" s="178" t="s">
        <v>69</v>
      </c>
      <c r="C56" s="178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79" t="s">
        <v>70</v>
      </c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81"/>
      <c r="N57" s="182" t="s">
        <v>71</v>
      </c>
      <c r="O57" s="180"/>
      <c r="P57" s="183"/>
    </row>
    <row r="58" spans="2:16" ht="17.100000000000001" customHeight="1" x14ac:dyDescent="0.35">
      <c r="B58" s="184" t="s">
        <v>72</v>
      </c>
      <c r="C58" s="185"/>
      <c r="D58" s="186"/>
      <c r="E58" s="184" t="s">
        <v>73</v>
      </c>
      <c r="F58" s="185"/>
      <c r="G58" s="186"/>
      <c r="H58" s="185" t="s">
        <v>74</v>
      </c>
      <c r="I58" s="185"/>
      <c r="J58" s="185"/>
      <c r="K58" s="187" t="s">
        <v>75</v>
      </c>
      <c r="L58" s="185"/>
      <c r="M58" s="188"/>
      <c r="N58" s="189"/>
      <c r="O58" s="185"/>
      <c r="P58" s="190"/>
    </row>
    <row r="59" spans="2:16" ht="20.100000000000001" customHeight="1" x14ac:dyDescent="0.35">
      <c r="B59" s="117" t="s">
        <v>76</v>
      </c>
      <c r="C59" s="118"/>
      <c r="D59" s="58">
        <v>7</v>
      </c>
      <c r="E59" s="117" t="s">
        <v>77</v>
      </c>
      <c r="F59" s="118"/>
      <c r="G59" s="58" t="b">
        <v>1</v>
      </c>
      <c r="H59" s="119" t="s">
        <v>78</v>
      </c>
      <c r="I59" s="118"/>
      <c r="J59" s="58" t="b">
        <v>1</v>
      </c>
      <c r="K59" s="119" t="s">
        <v>79</v>
      </c>
      <c r="L59" s="118"/>
      <c r="M59" s="58" t="b">
        <v>1</v>
      </c>
      <c r="N59" s="120" t="s">
        <v>80</v>
      </c>
      <c r="O59" s="118"/>
      <c r="P59" s="58" t="b">
        <v>1</v>
      </c>
    </row>
    <row r="60" spans="2:16" ht="20.100000000000001" customHeight="1" x14ac:dyDescent="0.35">
      <c r="B60" s="117" t="s">
        <v>81</v>
      </c>
      <c r="C60" s="118"/>
      <c r="D60" s="58" t="b">
        <v>1</v>
      </c>
      <c r="E60" s="117" t="s">
        <v>82</v>
      </c>
      <c r="F60" s="118"/>
      <c r="G60" s="58" t="b">
        <v>1</v>
      </c>
      <c r="H60" s="119" t="s">
        <v>83</v>
      </c>
      <c r="I60" s="118"/>
      <c r="J60" s="58" t="b">
        <v>1</v>
      </c>
      <c r="K60" s="119" t="s">
        <v>84</v>
      </c>
      <c r="L60" s="118"/>
      <c r="M60" s="58" t="b">
        <v>1</v>
      </c>
      <c r="N60" s="120" t="s">
        <v>85</v>
      </c>
      <c r="O60" s="118"/>
      <c r="P60" s="58" t="b">
        <v>1</v>
      </c>
    </row>
    <row r="61" spans="2:16" ht="20.100000000000001" customHeight="1" x14ac:dyDescent="0.35">
      <c r="B61" s="117" t="s">
        <v>86</v>
      </c>
      <c r="C61" s="118"/>
      <c r="D61" s="58" t="b">
        <v>1</v>
      </c>
      <c r="E61" s="117" t="s">
        <v>87</v>
      </c>
      <c r="F61" s="118"/>
      <c r="G61" s="58" t="b">
        <v>1</v>
      </c>
      <c r="H61" s="119" t="s">
        <v>88</v>
      </c>
      <c r="I61" s="118"/>
      <c r="J61" s="58" t="b">
        <v>1</v>
      </c>
      <c r="K61" s="119" t="s">
        <v>89</v>
      </c>
      <c r="L61" s="118"/>
      <c r="M61" s="58" t="b">
        <v>1</v>
      </c>
      <c r="N61" s="120" t="s">
        <v>90</v>
      </c>
      <c r="O61" s="118"/>
      <c r="P61" s="58" t="b">
        <v>1</v>
      </c>
    </row>
    <row r="62" spans="2:16" ht="20.100000000000001" customHeight="1" x14ac:dyDescent="0.35">
      <c r="B62" s="119" t="s">
        <v>88</v>
      </c>
      <c r="C62" s="118"/>
      <c r="D62" s="58" t="b">
        <v>1</v>
      </c>
      <c r="E62" s="117" t="s">
        <v>91</v>
      </c>
      <c r="F62" s="118"/>
      <c r="G62" s="58" t="b">
        <v>1</v>
      </c>
      <c r="H62" s="119" t="s">
        <v>92</v>
      </c>
      <c r="I62" s="118"/>
      <c r="J62" s="58" t="b">
        <v>0</v>
      </c>
      <c r="K62" s="119" t="s">
        <v>93</v>
      </c>
      <c r="L62" s="118"/>
      <c r="M62" s="58" t="b">
        <v>1</v>
      </c>
      <c r="N62" s="120" t="s">
        <v>83</v>
      </c>
      <c r="O62" s="118"/>
      <c r="P62" s="58" t="b">
        <v>1</v>
      </c>
    </row>
    <row r="63" spans="2:16" ht="20.100000000000001" customHeight="1" x14ac:dyDescent="0.35">
      <c r="B63" s="119" t="s">
        <v>94</v>
      </c>
      <c r="C63" s="118"/>
      <c r="D63" s="58" t="b">
        <v>1</v>
      </c>
      <c r="E63" s="117" t="s">
        <v>95</v>
      </c>
      <c r="F63" s="118"/>
      <c r="G63" s="58" t="b">
        <v>1</v>
      </c>
      <c r="H63" s="64"/>
      <c r="I63" s="65"/>
      <c r="J63" s="66"/>
      <c r="K63" s="119" t="s">
        <v>96</v>
      </c>
      <c r="L63" s="118"/>
      <c r="M63" s="58" t="b">
        <v>1</v>
      </c>
      <c r="N63" s="120" t="s">
        <v>165</v>
      </c>
      <c r="O63" s="118"/>
      <c r="P63" s="58" t="b">
        <v>1</v>
      </c>
    </row>
    <row r="64" spans="2:16" ht="20.100000000000001" customHeight="1" x14ac:dyDescent="0.35">
      <c r="B64" s="119" t="s">
        <v>97</v>
      </c>
      <c r="C64" s="118"/>
      <c r="D64" s="58" t="b">
        <v>0</v>
      </c>
      <c r="E64" s="117" t="s">
        <v>98</v>
      </c>
      <c r="F64" s="118"/>
      <c r="G64" s="58" t="b">
        <v>1</v>
      </c>
      <c r="H64" s="67"/>
      <c r="I64" s="68"/>
      <c r="J64" s="69"/>
      <c r="K64" s="140" t="s">
        <v>99</v>
      </c>
      <c r="L64" s="14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17" t="s">
        <v>162</v>
      </c>
      <c r="F65" s="118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34" t="s">
        <v>105</v>
      </c>
      <c r="C69" s="134"/>
      <c r="D69" s="77"/>
      <c r="E69" s="77"/>
      <c r="F69" s="136" t="s">
        <v>106</v>
      </c>
      <c r="G69" s="138" t="s">
        <v>107</v>
      </c>
      <c r="H69" s="77"/>
      <c r="I69" s="134" t="s">
        <v>108</v>
      </c>
      <c r="J69" s="13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35"/>
      <c r="C70" s="135"/>
      <c r="D70" s="81"/>
      <c r="E70" s="82"/>
      <c r="F70" s="137"/>
      <c r="G70" s="139"/>
      <c r="H70" s="83"/>
      <c r="I70" s="135"/>
      <c r="J70" s="13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-162.1</v>
      </c>
      <c r="D72" s="60">
        <v>-164.1</v>
      </c>
      <c r="E72" s="96" t="s">
        <v>118</v>
      </c>
      <c r="F72" s="60">
        <v>20.100000000000001</v>
      </c>
      <c r="G72" s="60">
        <v>19.7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-156.5</v>
      </c>
      <c r="D73" s="60">
        <v>-159.9</v>
      </c>
      <c r="E73" s="98" t="s">
        <v>122</v>
      </c>
      <c r="F73" s="60">
        <v>38.700000000000003</v>
      </c>
      <c r="G73" s="60">
        <v>34.299999999999997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-203.9</v>
      </c>
      <c r="D74" s="60">
        <v>-204.2</v>
      </c>
      <c r="E74" s="98" t="s">
        <v>127</v>
      </c>
      <c r="F74" s="116">
        <v>15</v>
      </c>
      <c r="G74" s="116">
        <v>15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-125.7</v>
      </c>
      <c r="D75" s="60">
        <v>-131.69999999999999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31.4</v>
      </c>
      <c r="D76" s="60">
        <v>29.2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29.1</v>
      </c>
      <c r="D77" s="60">
        <v>27.8</v>
      </c>
      <c r="E77" s="98" t="s">
        <v>142</v>
      </c>
      <c r="F77" s="116">
        <v>250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24.2</v>
      </c>
      <c r="D78" s="60">
        <v>22.8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22.5</v>
      </c>
      <c r="D79" s="60">
        <v>21.4</v>
      </c>
      <c r="E79" s="96" t="s">
        <v>152</v>
      </c>
      <c r="F79" s="60">
        <v>15.4</v>
      </c>
      <c r="G79" s="60">
        <v>9.1999999999999993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7.2300000000000002E-6</v>
      </c>
      <c r="D80" s="115">
        <v>6.8700000000000003E-6</v>
      </c>
      <c r="E80" s="98" t="s">
        <v>157</v>
      </c>
      <c r="F80" s="60">
        <v>54.6</v>
      </c>
      <c r="G80" s="60">
        <v>66.2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60" t="s">
        <v>161</v>
      </c>
      <c r="C84" s="160"/>
    </row>
    <row r="85" spans="2:16" ht="15" customHeight="1" x14ac:dyDescent="0.35">
      <c r="B85" s="161" t="s">
        <v>185</v>
      </c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3"/>
    </row>
    <row r="86" spans="2:16" ht="15" customHeight="1" x14ac:dyDescent="0.35">
      <c r="B86" s="167" t="s">
        <v>188</v>
      </c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9"/>
    </row>
    <row r="87" spans="2:16" ht="15" customHeight="1" x14ac:dyDescent="0.35">
      <c r="B87" s="175"/>
      <c r="C87" s="176"/>
      <c r="D87" s="176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7"/>
    </row>
    <row r="88" spans="2:16" ht="15" customHeight="1" x14ac:dyDescent="0.35">
      <c r="B88" s="167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9"/>
    </row>
    <row r="89" spans="2:16" ht="15" customHeight="1" x14ac:dyDescent="0.35">
      <c r="B89" s="167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9"/>
    </row>
    <row r="90" spans="2:16" ht="15" customHeight="1" x14ac:dyDescent="0.35">
      <c r="B90" s="167"/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9"/>
    </row>
    <row r="91" spans="2:16" ht="15" customHeight="1" x14ac:dyDescent="0.35">
      <c r="B91" s="167"/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9"/>
    </row>
    <row r="92" spans="2:16" ht="15" customHeight="1" x14ac:dyDescent="0.35">
      <c r="B92" s="167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9"/>
    </row>
    <row r="93" spans="2:16" ht="15" customHeight="1" x14ac:dyDescent="0.35">
      <c r="B93" s="167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9"/>
    </row>
    <row r="94" spans="2:16" ht="15" customHeight="1" x14ac:dyDescent="0.35">
      <c r="B94" s="167"/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9"/>
    </row>
    <row r="95" spans="2:16" ht="15" customHeight="1" x14ac:dyDescent="0.35">
      <c r="B95" s="167"/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9"/>
    </row>
    <row r="96" spans="2:16" ht="15" customHeight="1" x14ac:dyDescent="0.35">
      <c r="B96" s="167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9"/>
    </row>
    <row r="97" spans="2:16" ht="15" customHeight="1" x14ac:dyDescent="0.35">
      <c r="B97" s="167"/>
      <c r="C97" s="168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9"/>
    </row>
    <row r="98" spans="2:16" ht="15" customHeight="1" x14ac:dyDescent="0.35">
      <c r="B98" s="167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9"/>
    </row>
    <row r="99" spans="2:16" ht="15" customHeight="1" x14ac:dyDescent="0.35">
      <c r="B99" s="172"/>
      <c r="C99" s="173"/>
      <c r="D99" s="173"/>
      <c r="E99" s="173"/>
      <c r="F99" s="173"/>
      <c r="G99" s="173"/>
      <c r="H99" s="173"/>
      <c r="I99" s="173"/>
      <c r="J99" s="173"/>
      <c r="K99" s="173"/>
      <c r="L99" s="173"/>
      <c r="M99" s="173"/>
      <c r="N99" s="173"/>
      <c r="O99" s="173"/>
      <c r="P99" s="174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2025-05-24T20:20:51Z</dcterms:modified>
</cp:coreProperties>
</file>