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5\"/>
    </mc:Choice>
  </mc:AlternateContent>
  <xr:revisionPtr revIDLastSave="0" documentId="13_ncr:1_{AFF2A7FC-A4E0-4747-9171-8DB608C3BB0D}" xr6:coauthVersionLast="47" xr6:coauthVersionMax="47" xr10:uidLastSave="{00000000-0000-0000-0000-000000000000}"/>
  <bookViews>
    <workbookView xWindow="27540" yWindow="12264" windowWidth="17664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<sst xmlns="http://schemas.openxmlformats.org/spreadsheetml/2006/main" count="206" uniqueCount="191">
  <si>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</si>
  <si>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</si>
  <si>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</si>
  <si>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</si>
  <si>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</si>
  <si>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</si>
  <si>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</si>
  <si>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</si>
  <si>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</si>
  <si>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</si>
  <si>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</si>
  <si>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</si>
  <si>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</si>
  <si>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</si>
  <si>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</si>
  <si>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</si>
  <si>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</si>
  <si>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</si>
  <si>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</si>
  <si>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</si>
  <si>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</si>
  <si>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</si>
  <si>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</si>
  <si>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</si>
  <si>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</si>
  <si>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</si>
  <si>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</si>
  <si>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</si>
  <si>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</si>
  <si>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</si>
  <si>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</si>
  <si>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</si>
  <si>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</si>
  <si>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</si>
  <si>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</si>
  <si>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</si>
  <si>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</si>
  <si>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</si>
  <si>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</si>
  <si>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</si>
  <si>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</si>
  <si>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</si>
  <si>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</si>
  <si>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</si>
  <si>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</si>
  <si>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</si>
  <si>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</si>
  <si>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</si>
  <si>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</si>
  <si>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</si>
  <si>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</si>
  <si>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</si>
  <si>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</si>
  <si>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</si>
  <si>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</si>
  <si>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</si>
  <si>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</si>
  <si>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</si>
  <si>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</si>
  <si>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</si>
  <si>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</si>
  <si>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</si>
  <si>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</si>
  <si>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</si>
  <si>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</si>
  <si>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</si>
  <si>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</si>
  <si>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</si>
  <si>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</si>
  <si>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</si>
  <si>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</si>
  <si>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</si>
  <si>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</si>
  <si>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</si>
  <si>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</si>
  <si>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</si>
  <si>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</si>
  <si>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</si>
  <si>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</si>
  <si>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</si>
  <si>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</si>
  <si>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</si>
  <si>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</si>
  <si>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</si>
  <si>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</si>
  <si>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</si>
  <si>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</si>
  <si>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</si>
  <si>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</si>
  <si>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</si>
  <si>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</si>
  <si>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</si>
  <si>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</si>
  <si>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</si>
  <si>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</si>
  <si>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</si>
  <si>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</si>
  <si>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</si>
  <si>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</si>
  <si>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</si>
  <si>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</si>
  <si>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</si>
  <si>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</si>
  <si>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</si>
  <si>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</si>
  <si>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</si>
  <si>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</si>
  <si>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</si>
  <si>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</si>
  <si>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</si>
  <si>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</si>
  <si>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</si>
  <si>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</si>
  <si>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</si>
  <si>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</si>
  <si>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</si>
  <si>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</si>
  <si>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</si>
  <si>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</si>
  <si>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</si>
  <si>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</si>
  <si>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</si>
  <si>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</si>
  <si>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</si>
  <si>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</si>
  <si>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</si>
  <si>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</si>
  <si>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</si>
  <si>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</si>
  <si>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</si>
  <si>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</si>
  <si>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</si>
  <si>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</si>
  <si>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</si>
  <si>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</si>
  <si>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</si>
  <si>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</si>
  <si>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</si>
  <si>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</si>
  <si>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</si>
  <si>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</si>
  <si>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</si>
  <si>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</si>
  <si>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</si>
  <si>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</si>
  <si>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</si>
  <si>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</si>
  <si>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</si>
  <si>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</si>
  <si>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</si>
  <si>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</si>
  <si>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</si>
  <si>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</si>
  <si>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</si>
  <si>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</si>
  <si>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</si>
  <si>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</si>
  <si>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</si>
  <si>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</si>
  <si>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</si>
  <si>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</si>
  <si>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</si>
  <si>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</si>
  <si>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</si>
  <si>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</si>
  <si>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</si>
  <si>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</si>
  <si>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</si>
  <si>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</si>
  <si>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</si>
  <si>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</si>
  <si>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</si>
  <si>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</si>
  <si>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</si>
  <si>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</si>
  <si>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</si>
  <si>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</si>
  <si>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</si>
  <si>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</si>
  <si>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</si>
  <si>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</si>
  <si>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월령 40%이상으로 방풍막 연결</t>
    <phoneticPr fontId="3" type="noConversion"/>
  </si>
  <si>
    <t>두원재</t>
    <phoneticPr fontId="3" type="noConversion"/>
  </si>
  <si>
    <t>ENG-KSP</t>
    <phoneticPr fontId="3" type="noConversion"/>
  </si>
  <si>
    <t>-</t>
    <phoneticPr fontId="3" type="noConversion"/>
  </si>
  <si>
    <t>S</t>
    <phoneticPr fontId="3" type="noConversion"/>
  </si>
  <si>
    <t>E</t>
    <phoneticPr fontId="3" type="noConversion"/>
  </si>
  <si>
    <t>SE</t>
    <phoneticPr fontId="3" type="noConversion"/>
  </si>
  <si>
    <t>[07:40] 짙은 구름으로 인한 관측 중단 / 오후 flat 건너뜀</t>
    <phoneticPr fontId="3" type="noConversion"/>
  </si>
  <si>
    <t>[09:15] 관측재개 [09:30] 짙은 구름으로 인한 관측중단</t>
    <phoneticPr fontId="3" type="noConversion"/>
  </si>
  <si>
    <t>[19:30] 짙은 구름과 비로 인한 관측 종료 / 오전 flat 건너뜀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</si>
</sst>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37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20" fontId="5" fillId="0" borderId="26" xfId="0" quotePrefix="1" applyNumberFormat="1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checked="Checked" fmlaLink="$M$10" lockText="1" noThreeD="1"/>
</file>

<file path=xl/ctrlProps/ctrlProp12.xml><?xml version="1.0" encoding="utf-8"?>
<formControlPr xmlns="http://schemas.microsoft.com/office/spreadsheetml/2009/9/main" objectType="CheckBox" checked="Checked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checked="Checked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checked="Checked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zoomScale="145" zoomScaleNormal="145" workbookViewId="0">
      <selection activeCell="D10" sqref="D10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45" t="s">
        <v>0</v>
      </c>
      <c r="C2" s="14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46">
        <v>45796</v>
      </c>
      <c r="D3" s="147"/>
      <c r="E3" s="1"/>
      <c r="F3" s="1"/>
      <c r="G3" s="1"/>
      <c r="H3" s="1"/>
      <c r="I3" s="1"/>
      <c r="J3" s="1"/>
      <c r="K3" s="62" t="s">
        <v>2</v>
      </c>
      <c r="L3" s="148">
        <f>(P31-(P32+P33))/P31*100</f>
        <v>2.321981424148599</v>
      </c>
      <c r="M3" s="148"/>
      <c r="N3" s="62" t="s">
        <v>3</v>
      </c>
      <c r="O3" s="148">
        <f>(P31-P33)/P31*100</f>
        <v>100</v>
      </c>
      <c r="P3" s="148"/>
    </row>
    <row r="4" spans="2:16" ht="14.25" customHeight="1" x14ac:dyDescent="0.35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45" t="s">
        <v>6</v>
      </c>
      <c r="C7" s="14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0.36041666666666666</v>
      </c>
      <c r="D9" s="8" t="s">
        <v>184</v>
      </c>
      <c r="E9" s="8">
        <v>6</v>
      </c>
      <c r="F9" s="8">
        <v>82.9</v>
      </c>
      <c r="G9" s="36" t="s">
        <v>185</v>
      </c>
      <c r="H9" s="8">
        <v>6</v>
      </c>
      <c r="I9" s="36">
        <v>54.9</v>
      </c>
      <c r="J9" s="9">
        <f>IF(L9, 1, 0) + IF(M9, 2, 0) + IF(N9, 4, 0) + IF(O9, 8, 0) + IF(P9, 16, 0)</f>
        <v>6</v>
      </c>
      <c r="K9" s="10" t="b">
        <v>0</v>
      </c>
      <c r="L9" s="10" t="b">
        <v>0</v>
      </c>
      <c r="M9" s="10" t="b">
        <v>1</v>
      </c>
      <c r="N9" s="10" t="b">
        <v>1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0.58333333333333337</v>
      </c>
      <c r="D10" s="8" t="s">
        <v>184</v>
      </c>
      <c r="E10" s="8">
        <v>6.1</v>
      </c>
      <c r="F10" s="8">
        <v>87.3</v>
      </c>
      <c r="G10" s="36" t="s">
        <v>186</v>
      </c>
      <c r="H10" s="8">
        <v>4.7</v>
      </c>
      <c r="I10" s="11"/>
      <c r="J10" s="9">
        <f>IF(L10, 1, 0) + IF(M10, 2, 0) + IF(N10, 4, 0) + IF(O10, 8, 0) + IF(P10, 16, 0)</f>
        <v>14</v>
      </c>
      <c r="K10" s="12" t="b">
        <v>0</v>
      </c>
      <c r="L10" s="12" t="b">
        <v>0</v>
      </c>
      <c r="M10" s="12" t="b">
        <v>1</v>
      </c>
      <c r="N10" s="12" t="b">
        <v>1</v>
      </c>
      <c r="O10" s="12" t="b">
        <v>1</v>
      </c>
      <c r="P10" s="12" t="b">
        <v>0</v>
      </c>
    </row>
    <row r="11" spans="2:16" ht="14.25" customHeight="1" thickBot="1" x14ac:dyDescent="0.4">
      <c r="B11" s="13" t="s">
        <v>23</v>
      </c>
      <c r="C11" s="14">
        <v>0.80902777777777779</v>
      </c>
      <c r="D11" s="15" t="s">
        <v>184</v>
      </c>
      <c r="E11" s="15">
        <v>5.8</v>
      </c>
      <c r="F11" s="15">
        <v>89.1</v>
      </c>
      <c r="G11" s="36" t="s">
        <v>187</v>
      </c>
      <c r="H11" s="15">
        <v>14.1</v>
      </c>
      <c r="I11" s="16"/>
      <c r="J11" s="9">
        <f>IF(L11, 1, 0) + IF(M11, 2, 0) + IF(N11, 4, 0) + IF(O11, 8, 0) + IF(P11, 16, 0)</f>
        <v>30</v>
      </c>
      <c r="K11" s="12" t="b">
        <v>0</v>
      </c>
      <c r="L11" s="12" t="b">
        <v>0</v>
      </c>
      <c r="M11" s="12" t="b">
        <v>1</v>
      </c>
      <c r="N11" s="12" t="b">
        <v>1</v>
      </c>
      <c r="O11" s="12" t="b">
        <v>1</v>
      </c>
      <c r="P11" s="12" t="b">
        <v>1</v>
      </c>
    </row>
    <row r="12" spans="2:16" ht="14.25" customHeight="1" thickBot="1" x14ac:dyDescent="0.4">
      <c r="B12" s="17" t="s">
        <v>24</v>
      </c>
      <c r="C12" s="18">
        <f>(24-C9)+C11</f>
        <v>24.448611111111113</v>
      </c>
      <c r="D12" s="19" t="e">
        <f>AVERAGE(D9:D11)</f>
        <v>#DIV/0!</v>
      </c>
      <c r="E12" s="19">
        <f>AVERAGE(E9:E11)</f>
        <v>5.9666666666666659</v>
      </c>
      <c r="F12" s="20">
        <f>AVERAGE(F9:F11)</f>
        <v>86.433333333333323</v>
      </c>
      <c r="G12" s="21"/>
      <c r="H12" s="22">
        <f>AVERAGE(H9:H11)</f>
        <v>8.2666666666666657</v>
      </c>
      <c r="I12" s="23"/>
      <c r="J12" s="24">
        <f>AVERAGE(J9:J11)</f>
        <v>16.666666666666668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45" t="s">
        <v>25</v>
      </c>
      <c r="C14" s="14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183</v>
      </c>
      <c r="F16" s="113" t="s">
        <v>180</v>
      </c>
      <c r="G16" s="113"/>
      <c r="H16" s="113"/>
      <c r="I16" s="27"/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0.31319444444444444</v>
      </c>
      <c r="D17" s="28">
        <v>0.31388888888888888</v>
      </c>
      <c r="E17" s="28">
        <v>0.38750000000000001</v>
      </c>
      <c r="F17" s="28">
        <v>0.81527777777777777</v>
      </c>
      <c r="G17" s="28"/>
      <c r="H17" s="28"/>
      <c r="I17" s="28"/>
      <c r="J17" s="28"/>
      <c r="K17" s="28"/>
      <c r="L17" s="28"/>
      <c r="M17" s="28"/>
      <c r="N17" s="28"/>
      <c r="O17" s="28"/>
      <c r="P17" s="28">
        <v>0.81874999999999998</v>
      </c>
    </row>
    <row r="18" spans="2:16" ht="14.1" customHeight="1" x14ac:dyDescent="0.35">
      <c r="B18" s="35" t="s">
        <v>42</v>
      </c>
      <c r="C18" s="27">
        <v>17674</v>
      </c>
      <c r="D18" s="27">
        <v>17675</v>
      </c>
      <c r="E18" s="27">
        <v>17680</v>
      </c>
      <c r="F18" s="27">
        <v>17686</v>
      </c>
      <c r="G18" s="27"/>
      <c r="H18" s="27"/>
      <c r="I18" s="27"/>
      <c r="J18" s="27"/>
      <c r="K18" s="27"/>
      <c r="L18" s="27"/>
      <c r="M18" s="27"/>
      <c r="N18" s="27"/>
      <c r="O18" s="27"/>
      <c r="P18" s="114">
        <v>17691</v>
      </c>
    </row>
    <row r="19" spans="2:16" ht="14.1" customHeight="1" thickBot="1" x14ac:dyDescent="0.4">
      <c r="B19" s="13" t="s">
        <v>43</v>
      </c>
      <c r="C19" s="29"/>
      <c r="D19" s="27">
        <v>17679</v>
      </c>
      <c r="E19" s="30">
        <v>17685</v>
      </c>
      <c r="F19" s="30">
        <v>17690</v>
      </c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5</v>
      </c>
      <c r="E20" s="33">
        <f>IF(ISNUMBER(E18),E19-E18+1,"")</f>
        <v>6</v>
      </c>
      <c r="F20" s="33">
        <f>IF(ISNUMBER(F18),F19-F18+1,"")</f>
        <v>5</v>
      </c>
      <c r="G20" s="33" t="str">
        <f>IF(ISNUMBER(G18),G19-G18+1,"")</f>
        <v/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54" t="s">
        <v>45</v>
      </c>
      <c r="C22" s="35" t="s">
        <v>21</v>
      </c>
      <c r="D22" s="35" t="s">
        <v>23</v>
      </c>
      <c r="E22" s="35" t="s">
        <v>46</v>
      </c>
      <c r="F22" s="155" t="s">
        <v>47</v>
      </c>
      <c r="G22" s="155"/>
      <c r="H22" s="155"/>
      <c r="I22" s="155"/>
      <c r="J22" s="35" t="s">
        <v>21</v>
      </c>
      <c r="K22" s="35" t="s">
        <v>23</v>
      </c>
      <c r="L22" s="35" t="s">
        <v>46</v>
      </c>
      <c r="M22" s="155" t="s">
        <v>47</v>
      </c>
      <c r="N22" s="155"/>
      <c r="O22" s="155"/>
      <c r="P22" s="155"/>
    </row>
    <row r="23" spans="2:16" ht="13.5" customHeight="1" x14ac:dyDescent="0.35">
      <c r="B23" s="154"/>
      <c r="C23" s="112"/>
      <c r="D23" s="112"/>
      <c r="E23" s="36" t="s">
        <v>48</v>
      </c>
      <c r="F23" s="153"/>
      <c r="G23" s="153"/>
      <c r="H23" s="153"/>
      <c r="I23" s="153"/>
      <c r="J23" s="102"/>
      <c r="K23" s="102"/>
      <c r="L23" s="112" t="s">
        <v>164</v>
      </c>
      <c r="M23" s="153"/>
      <c r="N23" s="153"/>
      <c r="O23" s="153"/>
      <c r="P23" s="153"/>
    </row>
    <row r="24" spans="2:16" ht="13.5" customHeight="1" x14ac:dyDescent="0.35">
      <c r="B24" s="154"/>
      <c r="C24" s="102"/>
      <c r="D24" s="102"/>
      <c r="E24" s="109" t="s">
        <v>177</v>
      </c>
      <c r="F24" s="153"/>
      <c r="G24" s="153"/>
      <c r="H24" s="153"/>
      <c r="I24" s="153"/>
      <c r="J24" s="102"/>
      <c r="K24" s="102"/>
      <c r="L24" s="36" t="s">
        <v>175</v>
      </c>
      <c r="M24" s="153"/>
      <c r="N24" s="153"/>
      <c r="O24" s="153"/>
      <c r="P24" s="153"/>
    </row>
    <row r="25" spans="2:16" ht="13.5" customHeight="1" x14ac:dyDescent="0.35">
      <c r="B25" s="154"/>
      <c r="C25" s="112"/>
      <c r="D25" s="112"/>
      <c r="E25" s="109" t="s">
        <v>170</v>
      </c>
      <c r="F25" s="153"/>
      <c r="G25" s="153"/>
      <c r="H25" s="153"/>
      <c r="I25" s="153"/>
      <c r="J25" s="102"/>
      <c r="K25" s="102"/>
      <c r="L25" s="36" t="s">
        <v>49</v>
      </c>
      <c r="M25" s="153"/>
      <c r="N25" s="153"/>
      <c r="O25" s="153"/>
      <c r="P25" s="153"/>
    </row>
    <row r="26" spans="2:16" ht="13.5" customHeight="1" x14ac:dyDescent="0.35">
      <c r="B26" s="154"/>
      <c r="C26" s="102"/>
      <c r="D26" s="102"/>
      <c r="E26" s="109" t="s">
        <v>164</v>
      </c>
      <c r="F26" s="153"/>
      <c r="G26" s="153"/>
      <c r="H26" s="153"/>
      <c r="I26" s="153"/>
      <c r="J26" s="102"/>
      <c r="K26" s="102"/>
      <c r="L26" s="36" t="s">
        <v>176</v>
      </c>
      <c r="M26" s="153"/>
      <c r="N26" s="153"/>
      <c r="O26" s="153"/>
      <c r="P26" s="153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45" t="s">
        <v>50</v>
      </c>
      <c r="C28" s="145"/>
      <c r="D28" s="14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0.34722222222222221</v>
      </c>
      <c r="D30" s="43"/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>
        <v>0.10138888888888889</v>
      </c>
      <c r="P30" s="46">
        <f>SUM(C30:J30,L30:N30)</f>
        <v>0.34722222222222221</v>
      </c>
    </row>
    <row r="31" spans="2:16" ht="14.1" customHeight="1" x14ac:dyDescent="0.35">
      <c r="B31" s="37" t="s">
        <v>169</v>
      </c>
      <c r="C31" s="47">
        <v>0.34722222222222221</v>
      </c>
      <c r="D31" s="7">
        <v>0.10138888888888889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48"/>
      <c r="P31" s="46">
        <f>SUM(C31:N31)</f>
        <v>0.44861111111111107</v>
      </c>
    </row>
    <row r="32" spans="2:16" ht="14.1" customHeight="1" x14ac:dyDescent="0.35">
      <c r="B32" s="37" t="s">
        <v>65</v>
      </c>
      <c r="C32" s="49">
        <v>0.34722222222222221</v>
      </c>
      <c r="D32" s="50">
        <v>9.0972222222222218E-2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0.43819444444444444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</v>
      </c>
      <c r="D34" s="106">
        <f t="shared" ref="D34:P34" si="1">D31-D32-D33</f>
        <v>1.0416666666666671E-2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0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1.041666666666663E-2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6" t="s">
        <v>67</v>
      </c>
      <c r="C36" s="143"/>
      <c r="D36" s="144"/>
      <c r="E36" s="143"/>
      <c r="F36" s="144"/>
      <c r="G36" s="143"/>
      <c r="H36" s="144"/>
      <c r="I36" s="143"/>
      <c r="J36" s="144"/>
      <c r="K36" s="143"/>
      <c r="L36" s="144"/>
      <c r="M36" s="143"/>
      <c r="N36" s="144"/>
      <c r="O36" s="117"/>
      <c r="P36" s="117"/>
    </row>
    <row r="37" spans="2:16" ht="18" customHeight="1" x14ac:dyDescent="0.35">
      <c r="B37" s="157"/>
      <c r="C37" s="143"/>
      <c r="D37" s="144"/>
      <c r="E37" s="117"/>
      <c r="F37" s="117"/>
      <c r="G37" s="117"/>
      <c r="H37" s="117"/>
      <c r="I37" s="117"/>
      <c r="J37" s="117"/>
      <c r="K37" s="117"/>
      <c r="L37" s="117"/>
      <c r="M37" s="143"/>
      <c r="N37" s="144"/>
      <c r="O37" s="117"/>
      <c r="P37" s="117"/>
    </row>
    <row r="38" spans="2:16" ht="18" customHeight="1" x14ac:dyDescent="0.35">
      <c r="B38" s="15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</row>
    <row r="39" spans="2:16" ht="18" customHeight="1" x14ac:dyDescent="0.35">
      <c r="B39" s="15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</row>
    <row r="40" spans="2:16" ht="18" customHeight="1" x14ac:dyDescent="0.35">
      <c r="B40" s="15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</row>
    <row r="41" spans="2:16" ht="18" customHeight="1" x14ac:dyDescent="0.35">
      <c r="B41" s="158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62" t="s">
        <v>68</v>
      </c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4"/>
    </row>
    <row r="44" spans="2:16" ht="14.1" customHeight="1" x14ac:dyDescent="0.35">
      <c r="B44" s="165" t="s">
        <v>188</v>
      </c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7"/>
    </row>
    <row r="45" spans="2:16" ht="14.1" customHeight="1" x14ac:dyDescent="0.35">
      <c r="B45" s="168" t="s">
        <v>189</v>
      </c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7"/>
    </row>
    <row r="46" spans="2:16" ht="14.1" customHeight="1" x14ac:dyDescent="0.35">
      <c r="B46" s="121" t="s">
        <v>190</v>
      </c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7"/>
    </row>
    <row r="47" spans="2:16" ht="14.1" customHeight="1" x14ac:dyDescent="0.35">
      <c r="B47" s="121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3"/>
    </row>
    <row r="48" spans="2:16" ht="14.1" customHeight="1" x14ac:dyDescent="0.35">
      <c r="B48" s="169"/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1"/>
    </row>
    <row r="49" spans="2:16" ht="14.1" customHeight="1" x14ac:dyDescent="0.35">
      <c r="B49" s="169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7"/>
    </row>
    <row r="50" spans="2:16" ht="14.1" customHeight="1" x14ac:dyDescent="0.35">
      <c r="B50" s="181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7"/>
    </row>
    <row r="51" spans="2:16" ht="14.1" customHeight="1" x14ac:dyDescent="0.35">
      <c r="B51" s="165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7"/>
    </row>
    <row r="52" spans="2:16" ht="14.1" customHeight="1" x14ac:dyDescent="0.35">
      <c r="B52" s="165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7"/>
    </row>
    <row r="53" spans="2:16" ht="14.1" customHeight="1" thickBot="1" x14ac:dyDescent="0.4">
      <c r="B53" s="187" t="s">
        <v>167</v>
      </c>
      <c r="C53" s="188"/>
      <c r="D53" s="111"/>
      <c r="E53" s="111"/>
      <c r="F53" s="111"/>
      <c r="G53" s="189"/>
      <c r="H53" s="188"/>
      <c r="I53" s="188"/>
      <c r="J53" s="188"/>
      <c r="K53" s="188"/>
      <c r="L53" s="188"/>
      <c r="M53" s="188"/>
      <c r="N53" s="188"/>
      <c r="O53" s="188"/>
      <c r="P53" s="190"/>
    </row>
    <row r="54" spans="2:16" ht="14.1" customHeight="1" thickTop="1" thickBot="1" x14ac:dyDescent="0.4">
      <c r="B54" s="182" t="s">
        <v>179</v>
      </c>
      <c r="C54" s="183"/>
      <c r="D54" s="183"/>
      <c r="E54" s="183"/>
      <c r="F54" s="108">
        <v>125</v>
      </c>
      <c r="G54" s="184"/>
      <c r="H54" s="185"/>
      <c r="I54" s="185"/>
      <c r="J54" s="185"/>
      <c r="K54" s="185"/>
      <c r="L54" s="185"/>
      <c r="M54" s="185"/>
      <c r="N54" s="185"/>
      <c r="O54" s="185"/>
      <c r="P54" s="186"/>
    </row>
    <row r="55" spans="2:16" ht="13.5" customHeight="1" thickTop="1" x14ac:dyDescent="0.35"/>
    <row r="56" spans="2:16" ht="17.25" customHeight="1" x14ac:dyDescent="0.35">
      <c r="B56" s="130" t="s">
        <v>69</v>
      </c>
      <c r="C56" s="13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31" t="s">
        <v>70</v>
      </c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3"/>
      <c r="N57" s="134" t="s">
        <v>71</v>
      </c>
      <c r="O57" s="132"/>
      <c r="P57" s="135"/>
    </row>
    <row r="58" spans="2:16" ht="17.100000000000001" customHeight="1" x14ac:dyDescent="0.35">
      <c r="B58" s="136" t="s">
        <v>72</v>
      </c>
      <c r="C58" s="137"/>
      <c r="D58" s="138"/>
      <c r="E58" s="136" t="s">
        <v>73</v>
      </c>
      <c r="F58" s="137"/>
      <c r="G58" s="138"/>
      <c r="H58" s="137" t="s">
        <v>74</v>
      </c>
      <c r="I58" s="137"/>
      <c r="J58" s="137"/>
      <c r="K58" s="139" t="s">
        <v>75</v>
      </c>
      <c r="L58" s="137"/>
      <c r="M58" s="140"/>
      <c r="N58" s="141"/>
      <c r="O58" s="137"/>
      <c r="P58" s="142"/>
    </row>
    <row r="59" spans="2:16" ht="20.100000000000001" customHeight="1" x14ac:dyDescent="0.35">
      <c r="B59" s="172" t="s">
        <v>76</v>
      </c>
      <c r="C59" s="160"/>
      <c r="D59" s="58">
        <v>7</v>
      </c>
      <c r="E59" s="172" t="s">
        <v>77</v>
      </c>
      <c r="F59" s="160"/>
      <c r="G59" s="58" t="b">
        <v>1</v>
      </c>
      <c r="H59" s="159" t="s">
        <v>78</v>
      </c>
      <c r="I59" s="160"/>
      <c r="J59" s="58" t="b">
        <v>1</v>
      </c>
      <c r="K59" s="159" t="s">
        <v>79</v>
      </c>
      <c r="L59" s="160"/>
      <c r="M59" s="58" t="b">
        <v>1</v>
      </c>
      <c r="N59" s="161" t="s">
        <v>80</v>
      </c>
      <c r="O59" s="160"/>
      <c r="P59" s="58" t="b">
        <v>1</v>
      </c>
    </row>
    <row r="60" spans="2:16" ht="20.100000000000001" customHeight="1" x14ac:dyDescent="0.35">
      <c r="B60" s="172" t="s">
        <v>81</v>
      </c>
      <c r="C60" s="160"/>
      <c r="D60" s="58" t="b">
        <v>1</v>
      </c>
      <c r="E60" s="172" t="s">
        <v>82</v>
      </c>
      <c r="F60" s="160"/>
      <c r="G60" s="58" t="b">
        <v>1</v>
      </c>
      <c r="H60" s="159" t="s">
        <v>83</v>
      </c>
      <c r="I60" s="160"/>
      <c r="J60" s="58" t="b">
        <v>1</v>
      </c>
      <c r="K60" s="159" t="s">
        <v>84</v>
      </c>
      <c r="L60" s="160"/>
      <c r="M60" s="58" t="b">
        <v>1</v>
      </c>
      <c r="N60" s="161" t="s">
        <v>85</v>
      </c>
      <c r="O60" s="160"/>
      <c r="P60" s="58" t="b">
        <v>1</v>
      </c>
    </row>
    <row r="61" spans="2:16" ht="20.100000000000001" customHeight="1" x14ac:dyDescent="0.35">
      <c r="B61" s="172" t="s">
        <v>86</v>
      </c>
      <c r="C61" s="160"/>
      <c r="D61" s="58" t="b">
        <v>1</v>
      </c>
      <c r="E61" s="172" t="s">
        <v>87</v>
      </c>
      <c r="F61" s="160"/>
      <c r="G61" s="58" t="b">
        <v>1</v>
      </c>
      <c r="H61" s="159" t="s">
        <v>88</v>
      </c>
      <c r="I61" s="160"/>
      <c r="J61" s="58" t="b">
        <v>1</v>
      </c>
      <c r="K61" s="159" t="s">
        <v>89</v>
      </c>
      <c r="L61" s="160"/>
      <c r="M61" s="58" t="b">
        <v>1</v>
      </c>
      <c r="N61" s="161" t="s">
        <v>90</v>
      </c>
      <c r="O61" s="160"/>
      <c r="P61" s="58" t="b">
        <v>1</v>
      </c>
    </row>
    <row r="62" spans="2:16" ht="20.100000000000001" customHeight="1" x14ac:dyDescent="0.35">
      <c r="B62" s="159" t="s">
        <v>88</v>
      </c>
      <c r="C62" s="160"/>
      <c r="D62" s="58" t="b">
        <v>1</v>
      </c>
      <c r="E62" s="172" t="s">
        <v>91</v>
      </c>
      <c r="F62" s="160"/>
      <c r="G62" s="58" t="b">
        <v>1</v>
      </c>
      <c r="H62" s="159" t="s">
        <v>92</v>
      </c>
      <c r="I62" s="160"/>
      <c r="J62" s="58" t="b">
        <v>0</v>
      </c>
      <c r="K62" s="159" t="s">
        <v>93</v>
      </c>
      <c r="L62" s="160"/>
      <c r="M62" s="58" t="b">
        <v>1</v>
      </c>
      <c r="N62" s="161" t="s">
        <v>83</v>
      </c>
      <c r="O62" s="160"/>
      <c r="P62" s="58" t="b">
        <v>1</v>
      </c>
    </row>
    <row r="63" spans="2:16" ht="20.100000000000001" customHeight="1" x14ac:dyDescent="0.35">
      <c r="B63" s="159" t="s">
        <v>94</v>
      </c>
      <c r="C63" s="160"/>
      <c r="D63" s="58" t="b">
        <v>1</v>
      </c>
      <c r="E63" s="172" t="s">
        <v>95</v>
      </c>
      <c r="F63" s="160"/>
      <c r="G63" s="58" t="b">
        <v>1</v>
      </c>
      <c r="H63" s="64"/>
      <c r="I63" s="65"/>
      <c r="J63" s="66"/>
      <c r="K63" s="159" t="s">
        <v>96</v>
      </c>
      <c r="L63" s="160"/>
      <c r="M63" s="58" t="b">
        <v>1</v>
      </c>
      <c r="N63" s="161" t="s">
        <v>165</v>
      </c>
      <c r="O63" s="160"/>
      <c r="P63" s="58" t="b">
        <v>1</v>
      </c>
    </row>
    <row r="64" spans="2:16" ht="20.100000000000001" customHeight="1" x14ac:dyDescent="0.35">
      <c r="B64" s="159" t="s">
        <v>97</v>
      </c>
      <c r="C64" s="160"/>
      <c r="D64" s="58" t="b">
        <v>0</v>
      </c>
      <c r="E64" s="172" t="s">
        <v>98</v>
      </c>
      <c r="F64" s="160"/>
      <c r="G64" s="58" t="b">
        <v>1</v>
      </c>
      <c r="H64" s="67"/>
      <c r="I64" s="68"/>
      <c r="J64" s="69"/>
      <c r="K64" s="179" t="s">
        <v>99</v>
      </c>
      <c r="L64" s="180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72" t="s">
        <v>162</v>
      </c>
      <c r="F65" s="160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73" t="s">
        <v>105</v>
      </c>
      <c r="C69" s="173"/>
      <c r="D69" s="77"/>
      <c r="E69" s="77"/>
      <c r="F69" s="175" t="s">
        <v>106</v>
      </c>
      <c r="G69" s="177" t="s">
        <v>107</v>
      </c>
      <c r="H69" s="77"/>
      <c r="I69" s="173" t="s">
        <v>108</v>
      </c>
      <c r="J69" s="173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74"/>
      <c r="C70" s="174"/>
      <c r="D70" s="81"/>
      <c r="E70" s="82"/>
      <c r="F70" s="176"/>
      <c r="G70" s="178"/>
      <c r="H70" s="83"/>
      <c r="I70" s="174"/>
      <c r="J70" s="174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-162.56200000000001</v>
      </c>
      <c r="D72" s="60">
        <v>-163.88200000000001</v>
      </c>
      <c r="E72" s="96" t="s">
        <v>118</v>
      </c>
      <c r="F72" s="60">
        <v>20.45</v>
      </c>
      <c r="G72" s="60">
        <v>19.63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-157.45599999999999</v>
      </c>
      <c r="D73" s="60">
        <v>-159.87100000000001</v>
      </c>
      <c r="E73" s="98" t="s">
        <v>122</v>
      </c>
      <c r="F73" s="60">
        <v>47.11</v>
      </c>
      <c r="G73" s="60">
        <v>43.28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-204.12</v>
      </c>
      <c r="D74" s="60">
        <v>-204.21799999999999</v>
      </c>
      <c r="E74" s="98" t="s">
        <v>127</v>
      </c>
      <c r="F74" s="116">
        <v>15</v>
      </c>
      <c r="G74" s="116">
        <v>15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-125.991</v>
      </c>
      <c r="D75" s="60">
        <v>-131.273</v>
      </c>
      <c r="E75" s="98" t="s">
        <v>132</v>
      </c>
      <c r="F75" s="116">
        <v>35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30.898</v>
      </c>
      <c r="D76" s="60">
        <v>29.614000000000001</v>
      </c>
      <c r="E76" s="98" t="s">
        <v>137</v>
      </c>
      <c r="F76" s="116">
        <v>35</v>
      </c>
      <c r="G76" s="116">
        <v>35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28.763000000000002</v>
      </c>
      <c r="D77" s="60">
        <v>27.905000000000001</v>
      </c>
      <c r="E77" s="98" t="s">
        <v>142</v>
      </c>
      <c r="F77" s="116">
        <v>245</v>
      </c>
      <c r="G77" s="116">
        <v>250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23.829000000000001</v>
      </c>
      <c r="D78" s="60">
        <v>22.998000000000001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22.225999999999999</v>
      </c>
      <c r="D79" s="60">
        <v>21.478999999999999</v>
      </c>
      <c r="E79" s="96" t="s">
        <v>152</v>
      </c>
      <c r="F79" s="60">
        <v>15</v>
      </c>
      <c r="G79" s="60">
        <v>8.8000000000000007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6.4799999999999998E-6</v>
      </c>
      <c r="D80" s="115">
        <v>6.4300000000000003E-6</v>
      </c>
      <c r="E80" s="98" t="s">
        <v>157</v>
      </c>
      <c r="F80" s="60">
        <v>55.8</v>
      </c>
      <c r="G80" s="60">
        <v>83.3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49" t="s">
        <v>161</v>
      </c>
      <c r="C84" s="149"/>
    </row>
    <row r="85" spans="2:16" ht="15" customHeight="1" x14ac:dyDescent="0.35">
      <c r="B85" s="150" t="s">
        <v>181</v>
      </c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1"/>
      <c r="O85" s="151"/>
      <c r="P85" s="152"/>
    </row>
    <row r="86" spans="2:16" ht="15" customHeight="1" x14ac:dyDescent="0.35">
      <c r="B86" s="118"/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20"/>
    </row>
    <row r="87" spans="2:16" ht="15" customHeight="1" x14ac:dyDescent="0.35">
      <c r="B87" s="127"/>
      <c r="C87" s="128"/>
      <c r="D87" s="128"/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9"/>
    </row>
    <row r="88" spans="2:16" ht="15" customHeight="1" x14ac:dyDescent="0.35">
      <c r="B88" s="118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20"/>
    </row>
    <row r="89" spans="2:16" ht="15" customHeight="1" x14ac:dyDescent="0.35">
      <c r="B89" s="118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20"/>
    </row>
    <row r="90" spans="2:16" ht="15" customHeight="1" x14ac:dyDescent="0.35">
      <c r="B90" s="118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20"/>
    </row>
    <row r="91" spans="2:16" ht="15" customHeight="1" x14ac:dyDescent="0.35">
      <c r="B91" s="118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20"/>
    </row>
    <row r="92" spans="2:16" ht="15" customHeight="1" x14ac:dyDescent="0.35">
      <c r="B92" s="118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20"/>
    </row>
    <row r="93" spans="2:16" ht="15" customHeight="1" x14ac:dyDescent="0.35">
      <c r="B93" s="118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20"/>
    </row>
    <row r="94" spans="2:16" ht="15" customHeight="1" x14ac:dyDescent="0.35">
      <c r="B94" s="118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20"/>
    </row>
    <row r="95" spans="2:16" ht="15" customHeight="1" x14ac:dyDescent="0.35">
      <c r="B95" s="118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20"/>
    </row>
    <row r="96" spans="2:16" ht="15" customHeight="1" x14ac:dyDescent="0.35">
      <c r="B96" s="118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20"/>
    </row>
    <row r="97" spans="2:16" ht="15" customHeight="1" x14ac:dyDescent="0.35">
      <c r="B97" s="118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20"/>
    </row>
    <row r="98" spans="2:16" ht="15" customHeight="1" x14ac:dyDescent="0.35">
      <c r="B98" s="118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20"/>
    </row>
    <row r="99" spans="2:16" ht="15" customHeight="1" x14ac:dyDescent="0.35">
      <c r="B99" s="124"/>
      <c r="C99" s="125"/>
      <c r="D99" s="125"/>
      <c r="E99" s="125"/>
      <c r="F99" s="125"/>
      <c r="G99" s="125"/>
      <c r="H99" s="125"/>
      <c r="I99" s="125"/>
      <c r="J99" s="125"/>
      <c r="K99" s="125"/>
      <c r="L99" s="125"/>
      <c r="M99" s="125"/>
      <c r="N99" s="125"/>
      <c r="O99" s="125"/>
      <c r="P99" s="126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2025-05-19T19:54:14Z</dcterms:modified>
</cp:coreProperties>
</file>