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0A247EE0-87C4-4FE6-90D4-C2A8CA54B683}" xr6:coauthVersionLast="47" xr6:coauthVersionMax="47" xr10:uidLastSave="{00000000-0000-0000-0000-000000000000}"/>
  <bookViews>
    <workbookView xWindow="17736" yWindow="10800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<sst xmlns="http://schemas.openxmlformats.org/spreadsheetml/2006/main" count="208" uniqueCount="193">
  <si>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</si>
  <si>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</si>
  <si>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</si>
  <si>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</si>
  <si>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</si>
  <si>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</si>
  <si>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</si>
  <si>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</si>
  <si>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</si>
  <si>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</si>
  <si>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</si>
  <si>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</si>
  <si>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</si>
  <si>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</si>
  <si>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</si>
  <si>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</si>
  <si>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</si>
  <si>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</si>
  <si>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</si>
  <si>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</si>
  <si>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</si>
  <si>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</si>
  <si>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</si>
  <si>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</si>
  <si>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</si>
  <si>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</si>
  <si>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</si>
  <si>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</si>
  <si>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</si>
  <si>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</si>
  <si>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</si>
  <si>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</si>
  <si>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</si>
  <si>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</si>
  <si>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</si>
  <si>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</si>
  <si>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</si>
  <si>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</si>
  <si>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</si>
  <si>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</si>
  <si>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</si>
  <si>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</si>
  <si>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</si>
  <si>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</si>
  <si>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</si>
  <si>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</si>
  <si>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</si>
  <si>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</si>
  <si>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</si>
  <si>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</si>
  <si>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</si>
  <si>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</si>
  <si>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</si>
  <si>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</si>
  <si>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</si>
  <si>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</si>
  <si>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</si>
  <si>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</si>
  <si>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</si>
  <si>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</si>
  <si>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</si>
  <si>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</si>
  <si>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</si>
  <si>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</si>
  <si>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</si>
  <si>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</si>
  <si>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</si>
  <si>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</si>
  <si>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</si>
  <si>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</si>
  <si>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</si>
  <si>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</si>
  <si>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</si>
  <si>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</si>
  <si>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</si>
  <si>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</si>
  <si>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</si>
  <si>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</si>
  <si>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</si>
  <si>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</si>
  <si>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</si>
  <si>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</si>
  <si>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</si>
  <si>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</si>
  <si>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</si>
  <si>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</si>
  <si>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</si>
  <si>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</si>
  <si>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</si>
  <si>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</si>
  <si>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</si>
  <si>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</si>
  <si>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</si>
  <si>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</si>
  <si>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</si>
  <si>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</si>
  <si>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</si>
  <si>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</si>
  <si>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</si>
  <si>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</si>
  <si>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</si>
  <si>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</si>
  <si>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</si>
  <si>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</si>
  <si>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</si>
  <si>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</si>
  <si>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</si>
  <si>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</si>
  <si>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</si>
  <si>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</si>
  <si>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</si>
  <si>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</si>
  <si>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</si>
  <si>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</si>
  <si>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</si>
  <si>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</si>
  <si>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</si>
  <si>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</si>
  <si>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</si>
  <si>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</si>
  <si>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</si>
  <si>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</si>
  <si>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</si>
  <si>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</si>
  <si>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</si>
  <si>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</si>
  <si>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</si>
  <si>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</si>
  <si>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</si>
  <si>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</si>
  <si>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</si>
  <si>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</si>
  <si>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</si>
  <si>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</si>
  <si>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</si>
  <si>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</si>
  <si>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</si>
  <si>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</si>
  <si>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</si>
  <si>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</si>
  <si>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</si>
  <si>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</si>
  <si>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</si>
  <si>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</si>
  <si>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</si>
  <si>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</si>
  <si>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</si>
  <si>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</si>
  <si>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</si>
  <si>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</si>
  <si>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</si>
  <si>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</si>
  <si>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</si>
  <si>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</si>
  <si>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</si>
  <si>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</si>
  <si>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</si>
  <si>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</si>
  <si>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</si>
  <si>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</si>
  <si>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</si>
  <si>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</si>
  <si>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</si>
  <si>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</si>
  <si>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</si>
  <si>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</si>
  <si>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</si>
  <si>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</si>
  <si>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</si>
  <si>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</si>
  <si>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</si>
  <si>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</si>
  <si>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</si>
  <si>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</si>
  <si>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</si>
  <si>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</si>
  <si>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</si>
  <si>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</si>
  <si>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</si>
  <si>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</si>
  <si>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</si>
  <si>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40%이상으로 방풍막 연결</t>
    <phoneticPr fontId="3" type="noConversion"/>
  </si>
  <si>
    <t>두원재</t>
    <phoneticPr fontId="3" type="noConversion"/>
  </si>
  <si>
    <t>TMT</t>
    <phoneticPr fontId="3" type="noConversion"/>
  </si>
  <si>
    <t>ENG-KSP</t>
    <phoneticPr fontId="3" type="noConversion"/>
  </si>
  <si>
    <t>BLG</t>
    <phoneticPr fontId="3" type="noConversion"/>
  </si>
  <si>
    <t>-</t>
    <phoneticPr fontId="3" type="noConversion"/>
  </si>
  <si>
    <t>[10:40] 높은 습도(vaisala 88% / 2.3m 95% / 외벽의 물기)로 인한 관측 중단 / 오후 flat 건너뜀 / [13:00] 관측 재개</t>
    <phoneticPr fontId="3" type="noConversion"/>
  </si>
  <si>
    <t>C_017596-017606</t>
    <phoneticPr fontId="3" type="noConversion"/>
  </si>
  <si>
    <t>C_017616-017654</t>
    <phoneticPr fontId="3" type="noConversion"/>
  </si>
  <si>
    <t>SE</t>
    <phoneticPr fontId="3" type="noConversion"/>
  </si>
  <si>
    <t>E</t>
    <phoneticPr fontId="3" type="noConversion"/>
  </si>
  <si>
    <t>[13:35] 높은 습도(vaisala 88% / 2.3m 95% / 외벽의 물기)로 인한 관측 중단 / [19:35]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</si>
</sst>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45795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26.796407185628745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0.36041666666666666</v>
      </c>
      <c r="D9" s="8">
        <v>1.8</v>
      </c>
      <c r="E9" s="8">
        <v>8.1999999999999993</v>
      </c>
      <c r="F9" s="8">
        <v>62.1</v>
      </c>
      <c r="G9" s="36" t="s">
        <v>190</v>
      </c>
      <c r="H9" s="8">
        <v>8.6</v>
      </c>
      <c r="I9" s="36">
        <v>65.3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186</v>
      </c>
      <c r="E10" s="8">
        <v>5.5</v>
      </c>
      <c r="F10" s="8">
        <v>83.6</v>
      </c>
      <c r="G10" s="36" t="s">
        <v>190</v>
      </c>
      <c r="H10" s="8">
        <v>7.7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0.80833333333333335</v>
      </c>
      <c r="D11" s="15" t="s">
        <v>186</v>
      </c>
      <c r="E11" s="15">
        <v>4.9000000000000004</v>
      </c>
      <c r="F11" s="15">
        <v>88</v>
      </c>
      <c r="G11" s="36" t="s">
        <v>191</v>
      </c>
      <c r="H11" s="15">
        <v>6.7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24.447916666666668</v>
      </c>
      <c r="D12" s="19">
        <f>AVERAGE(D9:D11)</f>
        <v>1.8</v>
      </c>
      <c r="E12" s="19">
        <f>AVERAGE(E9:E11)</f>
        <v>6.2</v>
      </c>
      <c r="F12" s="20">
        <f>AVERAGE(F9:F11)</f>
        <v>77.899999999999991</v>
      </c>
      <c r="G12" s="21"/>
      <c r="H12" s="22">
        <f>AVERAGE(H9:H11)</f>
        <v>7.666666666666667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184</v>
      </c>
      <c r="G16" s="113" t="s">
        <v>185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0.32569444444444445</v>
      </c>
      <c r="D17" s="28">
        <v>0.32708333333333334</v>
      </c>
      <c r="E17" s="28">
        <v>0.34236111111111112</v>
      </c>
      <c r="F17" s="28">
        <v>0.36249999999999999</v>
      </c>
      <c r="G17" s="28">
        <v>0.54513888888888884</v>
      </c>
      <c r="H17" s="28">
        <v>0.81666666666666665</v>
      </c>
      <c r="I17" s="28"/>
      <c r="J17" s="28"/>
      <c r="K17" s="28"/>
      <c r="L17" s="28"/>
      <c r="M17" s="28"/>
      <c r="N17" s="28"/>
      <c r="O17" s="28"/>
      <c r="P17" s="28">
        <v>0.8208333333333333</v>
      </c>
    </row>
    <row r="18" spans="2:16" ht="14.1" customHeight="1" x14ac:dyDescent="0.35">
      <c r="B18" s="35" t="s">
        <v>42</v>
      </c>
      <c r="C18" s="27">
        <v>17586</v>
      </c>
      <c r="D18" s="27">
        <v>17587</v>
      </c>
      <c r="E18" s="27">
        <v>17592</v>
      </c>
      <c r="F18" s="27">
        <v>17604</v>
      </c>
      <c r="G18" s="27">
        <v>17655</v>
      </c>
      <c r="H18" s="27">
        <v>17668</v>
      </c>
      <c r="I18" s="27"/>
      <c r="J18" s="27"/>
      <c r="K18" s="27"/>
      <c r="L18" s="27"/>
      <c r="M18" s="27"/>
      <c r="N18" s="27"/>
      <c r="O18" s="27"/>
      <c r="P18" s="114">
        <v>17673</v>
      </c>
    </row>
    <row r="19" spans="2:16" ht="14.1" customHeight="1" thickBot="1" x14ac:dyDescent="0.4">
      <c r="B19" s="13" t="s">
        <v>43</v>
      </c>
      <c r="C19" s="29"/>
      <c r="D19" s="27">
        <v>17591</v>
      </c>
      <c r="E19" s="30">
        <v>17603</v>
      </c>
      <c r="F19" s="30">
        <v>17654</v>
      </c>
      <c r="G19" s="30">
        <v>17667</v>
      </c>
      <c r="H19" s="30">
        <v>17672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51</v>
      </c>
      <c r="G20" s="33">
        <f>IF(ISNUMBER(G18),G19-G18+1,"")</f>
        <v>13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0.34375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0.10138888888888889</v>
      </c>
      <c r="P30" s="46">
        <f>SUM(C30:J30,L30:N30)</f>
        <v>0.34375</v>
      </c>
    </row>
    <row r="31" spans="2:16" ht="14.1" customHeight="1" x14ac:dyDescent="0.35">
      <c r="B31" s="37" t="s">
        <v>169</v>
      </c>
      <c r="C31" s="47">
        <v>0.34375</v>
      </c>
      <c r="D31" s="7">
        <v>0.10138888888888889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0.46388888888888885</v>
      </c>
    </row>
    <row r="32" spans="2:16" ht="14.1" customHeight="1" x14ac:dyDescent="0.35">
      <c r="B32" s="37" t="s">
        <v>65</v>
      </c>
      <c r="C32" s="49">
        <v>0.31944444444444442</v>
      </c>
      <c r="D32" s="50">
        <v>2.013888888888889E-2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0.33958333333333329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2.430555555555558E-2</v>
      </c>
      <c r="D34" s="106">
        <f t="shared" ref="D34:P34" si="1">D31-D32-D33</f>
        <v>8.1250000000000003E-2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1.8749999999999999E-2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0.12430555555555556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188</v>
      </c>
      <c r="D36" s="144"/>
      <c r="E36" s="143" t="s">
        <v>189</v>
      </c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192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125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-162.13999999999999</v>
      </c>
      <c r="D72" s="60">
        <v>-164.07499999999999</v>
      </c>
      <c r="E72" s="96" t="s">
        <v>118</v>
      </c>
      <c r="F72" s="60">
        <v>20.03</v>
      </c>
      <c r="G72" s="60">
        <v>20.010000000000002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-156.86500000000001</v>
      </c>
      <c r="D73" s="60">
        <v>-160.041</v>
      </c>
      <c r="E73" s="98" t="s">
        <v>122</v>
      </c>
      <c r="F73" s="60">
        <v>37.85</v>
      </c>
      <c r="G73" s="60">
        <v>38.99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-204.32980000000001</v>
      </c>
      <c r="D74" s="60">
        <v>-204.24199999999999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-125.946</v>
      </c>
      <c r="D75" s="60">
        <v>-131.60499999999999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30.898</v>
      </c>
      <c r="D76" s="60">
        <v>29.655000000000001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28.893000000000001</v>
      </c>
      <c r="D77" s="60">
        <v>28.081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23.916</v>
      </c>
      <c r="D78" s="60">
        <v>23.186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22.356000000000002</v>
      </c>
      <c r="D79" s="60">
        <v>21.661000000000001</v>
      </c>
      <c r="E79" s="96" t="s">
        <v>152</v>
      </c>
      <c r="F79" s="60">
        <v>14.5</v>
      </c>
      <c r="G79" s="60">
        <v>8.6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6.4699999999999999E-6</v>
      </c>
      <c r="D80" s="115">
        <v>6.4099999999999996E-6</v>
      </c>
      <c r="E80" s="98" t="s">
        <v>157</v>
      </c>
      <c r="F80" s="60">
        <v>50.5</v>
      </c>
      <c r="G80" s="60">
        <v>79.2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2025-05-18T19:56:52Z</dcterms:modified>
</cp:coreProperties>
</file>