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C1287D07-F3AB-4A0C-B669-EF8A2A7E179B}" xr6:coauthVersionLast="47" xr6:coauthVersionMax="47" xr10:uidLastSave="{00000000-0000-0000-0000-000000000000}"/>
  <bookViews>
    <workbookView xWindow="27048" yWindow="14496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<sst xmlns="http://schemas.openxmlformats.org/spreadsheetml/2006/main" count="210" uniqueCount="197">
  <si>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</si>
  <si>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</si>
  <si>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</si>
  <si>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</si>
  <si>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</si>
  <si>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</si>
  <si>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</si>
  <si>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</si>
  <si>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</si>
  <si>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</si>
  <si>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</si>
  <si>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</si>
  <si>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</si>
  <si>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</si>
  <si>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</si>
  <si>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</si>
  <si>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</si>
  <si>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</si>
  <si>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</si>
  <si>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</si>
  <si>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</si>
  <si>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</si>
  <si>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</si>
  <si>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</si>
  <si>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</si>
  <si>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</si>
  <si>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</si>
  <si>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</si>
  <si>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</si>
  <si>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</si>
  <si>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</si>
  <si>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</si>
  <si>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</si>
  <si>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</si>
  <si>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</si>
  <si>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</si>
  <si>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</si>
  <si>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</si>
  <si>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</si>
  <si>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</si>
  <si>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</si>
  <si>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</si>
  <si>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</si>
  <si>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</si>
  <si>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</si>
  <si>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</si>
  <si>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</si>
  <si>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</si>
  <si>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</si>
  <si>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</si>
  <si>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</si>
  <si>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</si>
  <si>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</si>
  <si>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</si>
  <si>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</si>
  <si>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</si>
  <si>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</si>
  <si>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</si>
  <si>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</si>
  <si>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</si>
  <si>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</si>
  <si>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</si>
  <si>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</si>
  <si>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</si>
  <si>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</si>
  <si>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</si>
  <si>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</si>
  <si>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</si>
  <si>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</si>
  <si>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</si>
  <si>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</si>
  <si>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</si>
  <si>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</si>
  <si>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</si>
  <si>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</si>
  <si>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</si>
  <si>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</si>
  <si>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</si>
  <si>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</si>
  <si>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</si>
  <si>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</si>
  <si>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</si>
  <si>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</si>
  <si>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</si>
  <si>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</si>
  <si>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</si>
  <si>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</si>
  <si>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</si>
  <si>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</si>
  <si>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</si>
  <si>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</si>
  <si>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</si>
  <si>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</si>
  <si>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</si>
  <si>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</si>
  <si>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</si>
  <si>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</si>
  <si>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</si>
  <si>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</si>
  <si>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</si>
  <si>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</si>
  <si>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</si>
  <si>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</si>
  <si>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</si>
  <si>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</si>
  <si>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</si>
  <si>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</si>
  <si>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</si>
  <si>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</si>
  <si>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</si>
  <si>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</si>
  <si>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</si>
  <si>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</si>
  <si>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</si>
  <si>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</si>
  <si>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</si>
  <si>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</si>
  <si>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</si>
  <si>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</si>
  <si>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</si>
  <si>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</si>
  <si>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</si>
  <si>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</si>
  <si>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</si>
  <si>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</si>
  <si>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</si>
  <si>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</si>
  <si>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</si>
  <si>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</si>
  <si>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</si>
  <si>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</si>
  <si>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</si>
  <si>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</si>
  <si>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</si>
  <si>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</si>
  <si>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</si>
  <si>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</si>
  <si>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</si>
  <si>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</si>
  <si>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</si>
  <si>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</si>
  <si>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</si>
  <si>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</si>
  <si>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</si>
  <si>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</si>
  <si>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</si>
  <si>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</si>
  <si>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</si>
  <si>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</si>
  <si>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</si>
  <si>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</si>
  <si>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</si>
  <si>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</si>
  <si>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</si>
  <si>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</si>
  <si>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</si>
  <si>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</si>
  <si>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</si>
  <si>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</si>
  <si>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</si>
  <si>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</si>
  <si>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</si>
  <si>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</si>
  <si>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</si>
  <si>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</si>
  <si>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</si>
  <si>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</si>
  <si>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</si>
  <si>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</si>
  <si>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</si>
  <si>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</si>
  <si>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</si>
  <si>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</si>
  <si>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</si>
  <si>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</si>
  <si>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</si>
  <si>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</si>
  <si>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</si>
  <si>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</si>
  <si>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</si>
  <si>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</si>
  <si>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월령 40%이상으로 방풍막 연결</t>
    <phoneticPr fontId="3" type="noConversion"/>
  </si>
  <si>
    <t>두원재</t>
    <phoneticPr fontId="3" type="noConversion"/>
  </si>
  <si>
    <t>TMT</t>
    <phoneticPr fontId="3" type="noConversion"/>
  </si>
  <si>
    <t>ENG-KSP</t>
    <phoneticPr fontId="3" type="noConversion"/>
  </si>
  <si>
    <t>BLG</t>
    <phoneticPr fontId="3" type="noConversion"/>
  </si>
  <si>
    <t>M_017431-017432:T</t>
    <phoneticPr fontId="3" type="noConversion"/>
  </si>
  <si>
    <t>I_017536</t>
    <phoneticPr fontId="3" type="noConversion"/>
  </si>
  <si>
    <t>D_017253</t>
    <phoneticPr fontId="3" type="noConversion"/>
  </si>
  <si>
    <t>D_017253 tracking버튼을 누르지 않아 방풍막에 가려짐 / tracking 버튼 누르고 정상화 됨</t>
    <phoneticPr fontId="3" type="noConversion"/>
  </si>
  <si>
    <t>NNW</t>
    <phoneticPr fontId="3" type="noConversion"/>
  </si>
  <si>
    <t>ESE</t>
    <phoneticPr fontId="3" type="noConversion"/>
  </si>
  <si>
    <t>SE</t>
    <phoneticPr fontId="3" type="noConversion"/>
  </si>
  <si>
    <t>관측준비 지연으로 오후 flat 건너뜀</t>
    <phoneticPr fontId="3" type="noConversion"/>
  </si>
  <si>
    <t>[08:10] gmon이 실행되지 않음 / [09:30] IC G와 IC Gui destory 후 재실행 뒤 정상화 됨</t>
    <phoneticPr fontId="3" type="noConversion"/>
  </si>
  <si>
    <t>35s/30k 25s/29k 18s/26k 12s/23k</t>
    <phoneticPr fontId="3" type="noConversion"/>
  </si>
  <si>
    <t>30s/29k 21s/29k 7s/20k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</si>
</sst>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9" zoomScale="145" zoomScaleNormal="145" workbookViewId="0">
      <selection activeCell="F55" sqref="F55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45794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100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0.36041666666666666</v>
      </c>
      <c r="D9" s="8">
        <v>2.6</v>
      </c>
      <c r="E9" s="8">
        <v>9.9</v>
      </c>
      <c r="F9" s="8">
        <v>52.7</v>
      </c>
      <c r="G9" s="36" t="s">
        <v>190</v>
      </c>
      <c r="H9" s="8">
        <v>1.2</v>
      </c>
      <c r="I9" s="36">
        <v>75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3.3</v>
      </c>
      <c r="E10" s="8">
        <v>7.4</v>
      </c>
      <c r="F10" s="8">
        <v>59.2</v>
      </c>
      <c r="G10" s="36" t="s">
        <v>191</v>
      </c>
      <c r="H10" s="8">
        <v>6.2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0.80833333333333335</v>
      </c>
      <c r="D11" s="15">
        <v>2.2000000000000002</v>
      </c>
      <c r="E11" s="15">
        <v>6.4</v>
      </c>
      <c r="F11" s="15">
        <v>61.5</v>
      </c>
      <c r="G11" s="36" t="s">
        <v>192</v>
      </c>
      <c r="H11" s="15">
        <v>4.8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24.447916666666668</v>
      </c>
      <c r="D12" s="19">
        <f>AVERAGE(D9:D11)</f>
        <v>2.7000000000000006</v>
      </c>
      <c r="E12" s="19">
        <f>AVERAGE(E9:E11)</f>
        <v>7.9000000000000012</v>
      </c>
      <c r="F12" s="20">
        <f>AVERAGE(F9:F11)</f>
        <v>57.800000000000004</v>
      </c>
      <c r="G12" s="21"/>
      <c r="H12" s="22">
        <f>AVERAGE(H9:H11)</f>
        <v>4.0666666666666664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184</v>
      </c>
      <c r="G16" s="113" t="s">
        <v>185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0.32569444444444445</v>
      </c>
      <c r="D17" s="28">
        <v>0.3263888888888889</v>
      </c>
      <c r="E17" s="28">
        <v>0.34236111111111112</v>
      </c>
      <c r="F17" s="28">
        <v>0.36249999999999999</v>
      </c>
      <c r="G17" s="28">
        <v>0.47222222222222221</v>
      </c>
      <c r="H17" s="28">
        <v>0.83888888888888891</v>
      </c>
      <c r="I17" s="28"/>
      <c r="J17" s="28"/>
      <c r="K17" s="28"/>
      <c r="L17" s="28"/>
      <c r="M17" s="28"/>
      <c r="N17" s="28"/>
      <c r="O17" s="28"/>
      <c r="P17" s="28">
        <v>0.85277777777777775</v>
      </c>
    </row>
    <row r="18" spans="2:16" ht="14.1" customHeight="1" x14ac:dyDescent="0.35">
      <c r="B18" s="35" t="s">
        <v>42</v>
      </c>
      <c r="C18" s="27">
        <v>17247</v>
      </c>
      <c r="D18" s="27">
        <v>17248</v>
      </c>
      <c r="E18" s="27">
        <v>17255</v>
      </c>
      <c r="F18" s="27">
        <v>17267</v>
      </c>
      <c r="G18" s="27">
        <v>17334</v>
      </c>
      <c r="H18" s="27">
        <v>17572</v>
      </c>
      <c r="I18" s="27"/>
      <c r="J18" s="27"/>
      <c r="K18" s="27"/>
      <c r="L18" s="27"/>
      <c r="M18" s="27"/>
      <c r="N18" s="27"/>
      <c r="O18" s="27"/>
      <c r="P18" s="114">
        <v>17585</v>
      </c>
    </row>
    <row r="19" spans="2:16" ht="14.1" customHeight="1" thickBot="1" x14ac:dyDescent="0.4">
      <c r="B19" s="13" t="s">
        <v>43</v>
      </c>
      <c r="C19" s="29"/>
      <c r="D19" s="27">
        <v>17252</v>
      </c>
      <c r="E19" s="30">
        <v>17266</v>
      </c>
      <c r="F19" s="30">
        <v>17333</v>
      </c>
      <c r="G19" s="30">
        <v>17571</v>
      </c>
      <c r="H19" s="30">
        <v>17584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67</v>
      </c>
      <c r="G20" s="33">
        <f>IF(ISNUMBER(G18),G19-G18+1,"")</f>
        <v>238</v>
      </c>
      <c r="H20" s="33">
        <f>IF(ISNUMBER(H18),H19-H18+1,"")</f>
        <v>13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>
        <v>0.83888888888888891</v>
      </c>
      <c r="K23" s="102">
        <v>0.84236111111111112</v>
      </c>
      <c r="L23" s="112" t="s">
        <v>164</v>
      </c>
      <c r="M23" s="153" t="s">
        <v>195</v>
      </c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>
        <v>0.84375</v>
      </c>
      <c r="K25" s="102">
        <v>0.84722222222222221</v>
      </c>
      <c r="L25" s="36" t="s">
        <v>49</v>
      </c>
      <c r="M25" s="153" t="s">
        <v>196</v>
      </c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0.34097222222222223</v>
      </c>
      <c r="D30" s="43">
        <v>0.1076388888888889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0.44861111111111113</v>
      </c>
    </row>
    <row r="31" spans="2:16" ht="14.1" customHeight="1" x14ac:dyDescent="0.35">
      <c r="B31" s="37" t="s">
        <v>169</v>
      </c>
      <c r="C31" s="47">
        <v>0.36180555555555555</v>
      </c>
      <c r="D31" s="7">
        <v>0.10972222222222222</v>
      </c>
      <c r="E31" s="7"/>
      <c r="F31" s="7"/>
      <c r="G31" s="7"/>
      <c r="H31" s="7"/>
      <c r="I31" s="7"/>
      <c r="J31" s="7"/>
      <c r="K31" s="7">
        <v>1.8055555555555554E-2</v>
      </c>
      <c r="L31" s="7"/>
      <c r="M31" s="7"/>
      <c r="N31" s="7"/>
      <c r="O31" s="48"/>
      <c r="P31" s="46">
        <f>SUM(C31:N31)</f>
        <v>0.48958333333333331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0.36180555555555555</v>
      </c>
      <c r="D34" s="106">
        <f t="shared" ref="D34:P34" si="1">D31-D32-D33</f>
        <v>0.10972222222222222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1.8055555555555554E-2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0.48958333333333331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188</v>
      </c>
      <c r="D36" s="144"/>
      <c r="E36" s="143" t="s">
        <v>186</v>
      </c>
      <c r="F36" s="144"/>
      <c r="G36" s="143" t="s">
        <v>187</v>
      </c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193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189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194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7" t="s">
        <v>167</v>
      </c>
      <c r="C53" s="188"/>
      <c r="D53" s="111"/>
      <c r="E53" s="111"/>
      <c r="F53" s="111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179</v>
      </c>
      <c r="C54" s="183"/>
      <c r="D54" s="183"/>
      <c r="E54" s="183"/>
      <c r="F54" s="108">
        <v>125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2" t="s">
        <v>76</v>
      </c>
      <c r="C59" s="160"/>
      <c r="D59" s="58">
        <v>7</v>
      </c>
      <c r="E59" s="172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2" t="s">
        <v>81</v>
      </c>
      <c r="C60" s="160"/>
      <c r="D60" s="58" t="b">
        <v>1</v>
      </c>
      <c r="E60" s="172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2" t="s">
        <v>86</v>
      </c>
      <c r="C61" s="160"/>
      <c r="D61" s="58" t="b">
        <v>1</v>
      </c>
      <c r="E61" s="172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2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2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2" t="s">
        <v>98</v>
      </c>
      <c r="F64" s="160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-161.82</v>
      </c>
      <c r="D72" s="60">
        <v>-164.637</v>
      </c>
      <c r="E72" s="96" t="s">
        <v>118</v>
      </c>
      <c r="F72" s="60">
        <v>20.239999999999998</v>
      </c>
      <c r="G72" s="60">
        <v>19.29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-156.19999999999999</v>
      </c>
      <c r="D73" s="60">
        <v>-160.839</v>
      </c>
      <c r="E73" s="98" t="s">
        <v>122</v>
      </c>
      <c r="F73" s="60">
        <v>46.07</v>
      </c>
      <c r="G73" s="60">
        <v>32.909999999999997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-203.989</v>
      </c>
      <c r="D74" s="60">
        <v>-204.202</v>
      </c>
      <c r="E74" s="98" t="s">
        <v>127</v>
      </c>
      <c r="F74" s="116">
        <v>15</v>
      </c>
      <c r="G74" s="116">
        <v>48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-125.43899999999999</v>
      </c>
      <c r="D75" s="60">
        <v>-132.732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24.972000000000001</v>
      </c>
      <c r="D76" s="60">
        <v>28.686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24.184999999999999</v>
      </c>
      <c r="D77" s="60">
        <v>27.181000000000001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21.33</v>
      </c>
      <c r="D78" s="60">
        <v>22.280999999999999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20.387</v>
      </c>
      <c r="D79" s="60">
        <v>20.838999999999999</v>
      </c>
      <c r="E79" s="96" t="s">
        <v>152</v>
      </c>
      <c r="F79" s="60">
        <v>15</v>
      </c>
      <c r="G79" s="60">
        <v>7.9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6.3999999999999997E-6</v>
      </c>
      <c r="D80" s="115">
        <v>6.3600000000000001E-6</v>
      </c>
      <c r="E80" s="98" t="s">
        <v>157</v>
      </c>
      <c r="F80" s="60">
        <v>48.3</v>
      </c>
      <c r="G80" s="60">
        <v>63.8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181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2025-05-17T20:51:31Z</dcterms:modified>
</cp:coreProperties>
</file>