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55A38334-7E45-4835-8691-439A25B3E634}" xr6:coauthVersionLast="47" xr6:coauthVersionMax="47" xr10:uidLastSave="{00000000-0000-0000-0000-000000000000}"/>
  <bookViews>
    <workbookView xWindow="25416" yWindow="7392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<sst xmlns="http://schemas.openxmlformats.org/spreadsheetml/2006/main" count="218" uniqueCount="203">
  <si>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</si>
  <si>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</si>
  <si>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</si>
  <si>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</si>
  <si>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</si>
  <si>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</si>
  <si>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</si>
  <si>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</si>
  <si>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</si>
  <si>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</si>
  <si>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</si>
  <si>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</si>
  <si>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</si>
  <si>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</si>
  <si>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</si>
  <si>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</si>
  <si>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</si>
  <si>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</si>
  <si>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</si>
  <si>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</si>
  <si>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</si>
  <si>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</si>
  <si>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</si>
  <si>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</si>
  <si>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</si>
  <si>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</si>
  <si>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</si>
  <si>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</si>
  <si>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</si>
  <si>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</si>
  <si>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</si>
  <si>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</si>
  <si>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</si>
  <si>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</si>
  <si>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</si>
  <si>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</si>
  <si>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</si>
  <si>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</si>
  <si>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</si>
  <si>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</si>
  <si>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</si>
  <si>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</si>
  <si>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</si>
  <si>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</si>
  <si>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</si>
  <si>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</si>
  <si>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</si>
  <si>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</si>
  <si>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</si>
  <si>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</si>
  <si>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</si>
  <si>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</si>
  <si>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</si>
  <si>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</si>
  <si>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</si>
  <si>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</si>
  <si>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</si>
  <si>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</si>
  <si>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</si>
  <si>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</si>
  <si>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</si>
  <si>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</si>
  <si>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</si>
  <si>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</si>
  <si>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</si>
  <si>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</si>
  <si>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</si>
  <si>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</si>
  <si>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</si>
  <si>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</si>
  <si>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</si>
  <si>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</si>
  <si>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</si>
  <si>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</si>
  <si>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</si>
  <si>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</si>
  <si>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</si>
  <si>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</si>
  <si>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</si>
  <si>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</si>
  <si>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</si>
  <si>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</si>
  <si>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</si>
  <si>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</si>
  <si>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</si>
  <si>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</si>
  <si>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</si>
  <si>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</si>
  <si>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</si>
  <si>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</si>
  <si>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</si>
  <si>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</si>
  <si>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</si>
  <si>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</si>
  <si>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</si>
  <si>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</si>
  <si>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</si>
  <si>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</si>
  <si>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</si>
  <si>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</si>
  <si>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</si>
  <si>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</si>
  <si>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</si>
  <si>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</si>
  <si>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</si>
  <si>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</si>
  <si>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</si>
  <si>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</si>
  <si>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</si>
  <si>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</si>
  <si>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</si>
  <si>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</si>
  <si>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</si>
  <si>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</si>
  <si>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</si>
  <si>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</si>
  <si>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</si>
  <si>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</si>
  <si>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</si>
  <si>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</si>
  <si>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</si>
  <si>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</si>
  <si>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</si>
  <si>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</si>
  <si>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</si>
  <si>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</si>
  <si>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</si>
  <si>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</si>
  <si>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</si>
  <si>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</si>
  <si>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</si>
  <si>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</si>
  <si>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</si>
  <si>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</si>
  <si>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</si>
  <si>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</si>
  <si>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</si>
  <si>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</si>
  <si>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</si>
  <si>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</si>
  <si>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</si>
  <si>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</si>
  <si>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</si>
  <si>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</si>
  <si>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</si>
  <si>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</si>
  <si>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</si>
  <si>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</si>
  <si>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</si>
  <si>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</si>
  <si>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</si>
  <si>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</si>
  <si>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</si>
  <si>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</si>
  <si>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</si>
  <si>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</si>
  <si>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</si>
  <si>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</si>
  <si>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</si>
  <si>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</si>
  <si>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</si>
  <si>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</si>
  <si>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</si>
  <si>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</si>
  <si>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</si>
  <si>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</si>
  <si>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</si>
  <si>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</si>
  <si>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</si>
  <si>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</si>
  <si>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</si>
  <si>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</si>
  <si>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</si>
  <si>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</si>
  <si>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</si>
  <si>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</si>
  <si>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</si>
  <si>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</si>
  <si>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</si>
  <si>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</si>
  <si>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돔셔터 소음으로 인한 방풍막 연결 해제</t>
    <phoneticPr fontId="3" type="noConversion"/>
  </si>
  <si>
    <t>ALL</t>
    <phoneticPr fontId="3" type="noConversion"/>
  </si>
  <si>
    <t>김예은</t>
    <phoneticPr fontId="3" type="noConversion"/>
  </si>
  <si>
    <t>TMT</t>
    <phoneticPr fontId="3" type="noConversion"/>
  </si>
  <si>
    <t>BLG</t>
    <phoneticPr fontId="3" type="noConversion"/>
  </si>
  <si>
    <t>KSP</t>
    <phoneticPr fontId="3" type="noConversion"/>
  </si>
  <si>
    <t>SE</t>
    <phoneticPr fontId="3" type="noConversion"/>
  </si>
  <si>
    <t>E_015831-015832</t>
    <phoneticPr fontId="3" type="noConversion"/>
  </si>
  <si>
    <t>E_015831-015832/ E_015842 강풍에 의한 Dec oscillation으로 여러 차례 포인팅 실패 후 수동 관측 함</t>
    <phoneticPr fontId="3" type="noConversion"/>
  </si>
  <si>
    <t>E_015842/847</t>
    <phoneticPr fontId="3" type="noConversion"/>
  </si>
  <si>
    <t>M_015855-015856:K</t>
    <phoneticPr fontId="3" type="noConversion"/>
  </si>
  <si>
    <t>M_015873-015834:T</t>
    <phoneticPr fontId="3" type="noConversion"/>
  </si>
  <si>
    <t>T_015909</t>
    <phoneticPr fontId="3" type="noConversion"/>
  </si>
  <si>
    <t>T_015916</t>
    <phoneticPr fontId="3" type="noConversion"/>
  </si>
  <si>
    <t>[11:14] ALT limit으로 KSP07-12h #1-3 건너 뜀/ [11:21] ALT limit으로 KSP07-12h #7-9 건너 뜀</t>
    <phoneticPr fontId="3" type="noConversion"/>
  </si>
  <si>
    <t>[16:20] 습도가 높으나(vaisala 83%/ topring 87%) 외벽과 바닥에 물기가 없어 관측 진행함</t>
    <phoneticPr fontId="3" type="noConversion"/>
  </si>
  <si>
    <t>DS9(영상확인) 4회 꺼짐</t>
    <phoneticPr fontId="3" type="noConversion"/>
  </si>
  <si>
    <t>[17:46]  IC gui  갑자기 꺼짐/ 재실행 후 정상화 됨</t>
    <phoneticPr fontId="3" type="noConversion"/>
  </si>
  <si>
    <t>E_015959</t>
    <phoneticPr fontId="3" type="noConversion"/>
  </si>
  <si>
    <t>E_015959 액츄에이터 초기화 후 초점값 재입력하고 시상 포커스가 퍼짐/ 다음 관측 진행하고 정상화 됨</t>
    <phoneticPr fontId="3" type="noConversion"/>
  </si>
  <si>
    <t>[18:50] IC gui crush 남</t>
    <phoneticPr fontId="3" type="noConversion"/>
  </si>
  <si>
    <t>T_015909/ T_015916 TCS(show.all 나오는 창)와 연결이 끊기면서 별이 흐름/ TCS와 EIB 재실행 후 정상화 됨</t>
    <phoneticPr fontId="3" type="noConversion"/>
  </si>
  <si>
    <t>BLG 관측 UT 17:00 까지 맞바람(SE)과 강풍(8~15m/s)으로 인해 포인팅 실패 및 스크립트 자주 멈춤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</si>
</sst>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67" zoomScale="145" zoomScaleNormal="145" workbookViewId="0">
      <selection activeCell="C4" sqref="C4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45785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100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0.36388888888888887</v>
      </c>
      <c r="D9" s="8">
        <v>2.2999999999999998</v>
      </c>
      <c r="E9" s="8">
        <v>11.4</v>
      </c>
      <c r="F9" s="8">
        <v>33</v>
      </c>
      <c r="G9" s="36" t="s">
        <v>186</v>
      </c>
      <c r="H9" s="8">
        <v>3.2</v>
      </c>
      <c r="I9" s="36">
        <v>82.4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2.7</v>
      </c>
      <c r="E10" s="8">
        <v>9.5</v>
      </c>
      <c r="F10" s="8">
        <v>75.8</v>
      </c>
      <c r="G10" s="36" t="s">
        <v>186</v>
      </c>
      <c r="H10" s="8">
        <v>8.9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0.80486111111111114</v>
      </c>
      <c r="D11" s="15">
        <v>2.7</v>
      </c>
      <c r="E11" s="15">
        <v>7.7</v>
      </c>
      <c r="F11" s="15">
        <v>82.4</v>
      </c>
      <c r="G11" s="36" t="s">
        <v>186</v>
      </c>
      <c r="H11" s="15">
        <v>7.9</v>
      </c>
      <c r="I11" s="16"/>
      <c r="J11" s="9">
        <f>IF(L11, 1, 0) + IF(M11, 2, 0) + IF(N11, 4, 0) + IF(O11, 8, 0) + IF(P11, 16, 0)</f>
        <v>6</v>
      </c>
      <c r="K11" s="12" t="b">
        <v>1</v>
      </c>
      <c r="L11" s="12" t="b">
        <v>0</v>
      </c>
      <c r="M11" s="12" t="b">
        <v>1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24.440972222222225</v>
      </c>
      <c r="D12" s="19">
        <f>AVERAGE(D9:D11)</f>
        <v>2.5666666666666669</v>
      </c>
      <c r="E12" s="19">
        <f>AVERAGE(E9:E11)</f>
        <v>9.5333333333333332</v>
      </c>
      <c r="F12" s="20">
        <f>AVERAGE(F9:F11)</f>
        <v>63.733333333333327</v>
      </c>
      <c r="G12" s="21"/>
      <c r="H12" s="22">
        <f>AVERAGE(H9:H11)</f>
        <v>6.666666666666667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181</v>
      </c>
      <c r="E16" s="27" t="s">
        <v>183</v>
      </c>
      <c r="F16" s="27" t="s">
        <v>185</v>
      </c>
      <c r="G16" s="113" t="s">
        <v>184</v>
      </c>
      <c r="H16" s="113" t="s">
        <v>181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0.32291666666666669</v>
      </c>
      <c r="D17" s="28">
        <v>0.32361111111111113</v>
      </c>
      <c r="E17" s="28">
        <v>0.34444444444444444</v>
      </c>
      <c r="F17" s="28">
        <v>0.36388888888888887</v>
      </c>
      <c r="G17" s="28">
        <v>0.49375000000000002</v>
      </c>
      <c r="H17" s="28">
        <v>0.8256944444444444</v>
      </c>
      <c r="I17" s="28"/>
      <c r="J17" s="28"/>
      <c r="K17" s="28"/>
      <c r="L17" s="28"/>
      <c r="M17" s="28"/>
      <c r="N17" s="28"/>
      <c r="O17" s="28"/>
      <c r="P17" s="28">
        <v>0.82986111111111116</v>
      </c>
    </row>
    <row r="18" spans="2:16" ht="14.1" customHeight="1" x14ac:dyDescent="0.35">
      <c r="B18" s="35" t="s">
        <v>42</v>
      </c>
      <c r="C18" s="27">
        <v>15718</v>
      </c>
      <c r="D18" s="27">
        <v>15719</v>
      </c>
      <c r="E18" s="27">
        <v>15733</v>
      </c>
      <c r="F18" s="27">
        <v>15745</v>
      </c>
      <c r="G18" s="27">
        <v>15825</v>
      </c>
      <c r="H18" s="27">
        <v>16003</v>
      </c>
      <c r="I18" s="27"/>
      <c r="J18" s="27"/>
      <c r="K18" s="27"/>
      <c r="L18" s="27"/>
      <c r="M18" s="27"/>
      <c r="N18" s="27"/>
      <c r="O18" s="27"/>
      <c r="P18" s="114">
        <v>16008</v>
      </c>
    </row>
    <row r="19" spans="2:16" ht="14.1" customHeight="1" thickBot="1" x14ac:dyDescent="0.4">
      <c r="B19" s="13" t="s">
        <v>43</v>
      </c>
      <c r="C19" s="29"/>
      <c r="D19" s="27">
        <v>15723</v>
      </c>
      <c r="E19" s="30">
        <v>15744</v>
      </c>
      <c r="F19" s="30">
        <v>15824</v>
      </c>
      <c r="G19" s="30">
        <v>16002</v>
      </c>
      <c r="H19" s="30">
        <v>16007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80</v>
      </c>
      <c r="G20" s="33">
        <f>IF(ISNUMBER(G18),G19-G18+1,"")</f>
        <v>178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0.31319444444444444</v>
      </c>
      <c r="D30" s="43">
        <v>0.12777777777777777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0.44097222222222221</v>
      </c>
    </row>
    <row r="31" spans="2:16" ht="14.1" customHeight="1" x14ac:dyDescent="0.35">
      <c r="B31" s="37" t="s">
        <v>169</v>
      </c>
      <c r="C31" s="47">
        <v>0.33194444444444443</v>
      </c>
      <c r="D31" s="7">
        <v>0.12986111111111112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0.47847222222222224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0.33194444444444443</v>
      </c>
      <c r="D34" s="106">
        <f t="shared" ref="D34:P34" si="1">D31-D32-D33</f>
        <v>0.12986111111111112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1.6666666666666666E-2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0.47847222222222224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187</v>
      </c>
      <c r="D36" s="144"/>
      <c r="E36" s="143" t="s">
        <v>189</v>
      </c>
      <c r="F36" s="144"/>
      <c r="G36" s="143" t="s">
        <v>190</v>
      </c>
      <c r="H36" s="144"/>
      <c r="I36" s="143" t="s">
        <v>191</v>
      </c>
      <c r="J36" s="144"/>
      <c r="K36" s="143" t="s">
        <v>192</v>
      </c>
      <c r="L36" s="144"/>
      <c r="M36" s="143" t="s">
        <v>193</v>
      </c>
      <c r="N36" s="144"/>
      <c r="O36" s="117" t="s">
        <v>198</v>
      </c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194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66" t="s">
        <v>202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21" t="s">
        <v>188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21" t="s">
        <v>201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7" t="s">
        <v>195</v>
      </c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35">
      <c r="B49" s="167" t="s">
        <v>199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79" t="s">
        <v>200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65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65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85" t="s">
        <v>167</v>
      </c>
      <c r="C53" s="186"/>
      <c r="D53" s="111"/>
      <c r="E53" s="111"/>
      <c r="F53" s="111"/>
      <c r="G53" s="187"/>
      <c r="H53" s="186"/>
      <c r="I53" s="186"/>
      <c r="J53" s="186"/>
      <c r="K53" s="186"/>
      <c r="L53" s="186"/>
      <c r="M53" s="186"/>
      <c r="N53" s="186"/>
      <c r="O53" s="186"/>
      <c r="P53" s="188"/>
    </row>
    <row r="54" spans="2:16" ht="14.1" customHeight="1" thickTop="1" thickBot="1" x14ac:dyDescent="0.4">
      <c r="B54" s="180" t="s">
        <v>179</v>
      </c>
      <c r="C54" s="181"/>
      <c r="D54" s="181"/>
      <c r="E54" s="181"/>
      <c r="F54" s="108">
        <v>1331</v>
      </c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0" t="s">
        <v>76</v>
      </c>
      <c r="C59" s="160"/>
      <c r="D59" s="58">
        <v>7</v>
      </c>
      <c r="E59" s="170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0" t="s">
        <v>81</v>
      </c>
      <c r="C60" s="160"/>
      <c r="D60" s="58" t="b">
        <v>1</v>
      </c>
      <c r="E60" s="170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0" t="s">
        <v>86</v>
      </c>
      <c r="C61" s="160"/>
      <c r="D61" s="58" t="b">
        <v>1</v>
      </c>
      <c r="E61" s="170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0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0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1</v>
      </c>
      <c r="E64" s="170" t="s">
        <v>98</v>
      </c>
      <c r="F64" s="160"/>
      <c r="G64" s="58" t="b">
        <v>1</v>
      </c>
      <c r="H64" s="67"/>
      <c r="I64" s="68"/>
      <c r="J64" s="69"/>
      <c r="K64" s="177" t="s">
        <v>99</v>
      </c>
      <c r="L64" s="178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0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1" t="s">
        <v>105</v>
      </c>
      <c r="C69" s="171"/>
      <c r="D69" s="77"/>
      <c r="E69" s="77"/>
      <c r="F69" s="173" t="s">
        <v>106</v>
      </c>
      <c r="G69" s="175" t="s">
        <v>107</v>
      </c>
      <c r="H69" s="77"/>
      <c r="I69" s="171" t="s">
        <v>108</v>
      </c>
      <c r="J69" s="171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2"/>
      <c r="C70" s="172"/>
      <c r="D70" s="81"/>
      <c r="E70" s="82"/>
      <c r="F70" s="174"/>
      <c r="G70" s="176"/>
      <c r="H70" s="83"/>
      <c r="I70" s="172"/>
      <c r="J70" s="172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1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</v>
      </c>
      <c r="D72" s="60">
        <v>-163.9</v>
      </c>
      <c r="E72" s="96" t="s">
        <v>118</v>
      </c>
      <c r="F72" s="60">
        <v>25</v>
      </c>
      <c r="G72" s="60">
        <v>18.600000000000001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-157.5</v>
      </c>
      <c r="D73" s="60">
        <v>-159.5</v>
      </c>
      <c r="E73" s="98" t="s">
        <v>122</v>
      </c>
      <c r="F73" s="60">
        <v>29.5</v>
      </c>
      <c r="G73" s="60">
        <v>48.3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-204</v>
      </c>
      <c r="D74" s="60">
        <v>-204.2</v>
      </c>
      <c r="E74" s="98" t="s">
        <v>127</v>
      </c>
      <c r="F74" s="116">
        <v>10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-126.1</v>
      </c>
      <c r="D75" s="60">
        <v>-131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30.7</v>
      </c>
      <c r="D76" s="60">
        <v>27.5</v>
      </c>
      <c r="E76" s="98" t="s">
        <v>137</v>
      </c>
      <c r="F76" s="116">
        <v>40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28.3</v>
      </c>
      <c r="D77" s="60">
        <v>25.9</v>
      </c>
      <c r="E77" s="98" t="s">
        <v>142</v>
      </c>
      <c r="F77" s="116">
        <v>250</v>
      </c>
      <c r="G77" s="116">
        <v>245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23.7</v>
      </c>
      <c r="D78" s="60">
        <v>21.3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22.2</v>
      </c>
      <c r="D79" s="60">
        <v>20</v>
      </c>
      <c r="E79" s="96" t="s">
        <v>152</v>
      </c>
      <c r="F79" s="60">
        <v>14.5</v>
      </c>
      <c r="G79" s="60">
        <v>8.8000000000000007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6.3799999999999999E-6</v>
      </c>
      <c r="D80" s="115">
        <v>6.3300000000000004E-6</v>
      </c>
      <c r="E80" s="98" t="s">
        <v>157</v>
      </c>
      <c r="F80" s="60">
        <v>37.4</v>
      </c>
      <c r="G80" s="60">
        <v>90.6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180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 t="s">
        <v>196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 t="s">
        <v>197</v>
      </c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2025-05-08T20:13:03Z</dcterms:modified>
</cp:coreProperties>
</file>