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2BA89AB5-4511-42EE-8660-2213973D5F52}" xr6:coauthVersionLast="47" xr6:coauthVersionMax="47" xr10:uidLastSave="{00000000-0000-0000-0000-000000000000}"/>
  <bookViews>
    <workbookView xWindow="26208" yWindow="13056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<sst xmlns="http://schemas.openxmlformats.org/spreadsheetml/2006/main" count="209" uniqueCount="196">
  <si>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</si>
  <si>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</si>
  <si>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</si>
  <si>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</si>
  <si>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</si>
  <si>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</si>
  <si>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</si>
  <si>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</si>
  <si>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</si>
  <si>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</si>
  <si>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</si>
  <si>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</si>
  <si>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</si>
  <si>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</si>
  <si>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</si>
  <si>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</si>
  <si>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</si>
  <si>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</si>
  <si>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</si>
  <si>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</si>
  <si>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</si>
  <si>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</si>
  <si>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</si>
  <si>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</si>
  <si>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</si>
  <si>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</si>
  <si>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</si>
  <si>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</si>
  <si>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</si>
  <si>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</si>
  <si>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</si>
  <si>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</si>
  <si>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</si>
  <si>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</si>
  <si>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</si>
  <si>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</si>
  <si>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</si>
  <si>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</si>
  <si>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</si>
  <si>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</si>
  <si>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</si>
  <si>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</si>
  <si>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</si>
  <si>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</si>
  <si>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</si>
  <si>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</si>
  <si>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</si>
  <si>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</si>
  <si>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</si>
  <si>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</si>
  <si>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</si>
  <si>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</si>
  <si>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</si>
  <si>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</si>
  <si>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</si>
  <si>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</si>
  <si>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</si>
  <si>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</si>
  <si>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</si>
  <si>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</si>
  <si>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</si>
  <si>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</si>
  <si>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</si>
  <si>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</si>
  <si>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</si>
  <si>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</si>
  <si>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</si>
  <si>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</si>
  <si>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</si>
  <si>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</si>
  <si>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</si>
  <si>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</si>
  <si>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</si>
  <si>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</si>
  <si>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</si>
  <si>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</si>
  <si>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</si>
  <si>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</si>
  <si>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</si>
  <si>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</si>
  <si>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</si>
  <si>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</si>
  <si>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</si>
  <si>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</si>
  <si>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</si>
  <si>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</si>
  <si>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</si>
  <si>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</si>
  <si>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</si>
  <si>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</si>
  <si>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</si>
  <si>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</si>
  <si>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</si>
  <si>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</si>
  <si>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</si>
  <si>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</si>
  <si>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</si>
  <si>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</si>
  <si>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</si>
  <si>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</si>
  <si>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</si>
  <si>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</si>
  <si>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</si>
  <si>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</si>
  <si>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</si>
  <si>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</si>
  <si>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</si>
  <si>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</si>
  <si>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</si>
  <si>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</si>
  <si>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</si>
  <si>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</si>
  <si>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</si>
  <si>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</si>
  <si>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</si>
  <si>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</si>
  <si>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</si>
  <si>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</si>
  <si>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</si>
  <si>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</si>
  <si>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</si>
  <si>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</si>
  <si>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</si>
  <si>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</si>
  <si>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</si>
  <si>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</si>
  <si>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</si>
  <si>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</si>
  <si>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</si>
  <si>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</si>
  <si>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</si>
  <si>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</si>
  <si>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</si>
  <si>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</si>
  <si>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</si>
  <si>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</si>
  <si>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</si>
  <si>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</si>
  <si>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</si>
  <si>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</si>
  <si>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</si>
  <si>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</si>
  <si>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</si>
  <si>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</si>
  <si>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</si>
  <si>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</si>
  <si>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</si>
  <si>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</si>
  <si>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</si>
  <si>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</si>
  <si>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</si>
  <si>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</si>
  <si>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</si>
  <si>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</si>
  <si>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</si>
  <si>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</si>
  <si>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</si>
  <si>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</si>
  <si>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</si>
  <si>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</si>
  <si>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</si>
  <si>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</si>
  <si>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</si>
  <si>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</si>
  <si>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</si>
  <si>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</si>
  <si>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</si>
  <si>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</si>
  <si>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</si>
  <si>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</si>
  <si>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</si>
  <si>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</si>
  <si>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</si>
  <si>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</si>
  <si>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</si>
  <si>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</si>
  <si>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</si>
  <si>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</si>
  <si>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</si>
  <si>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</si>
  <si>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돔셔터 소음으로 인한 방풍막 연결 해제</t>
    <phoneticPr fontId="3" type="noConversion"/>
  </si>
  <si>
    <t>ALL</t>
    <phoneticPr fontId="3" type="noConversion"/>
  </si>
  <si>
    <t>김예은</t>
    <phoneticPr fontId="3" type="noConversion"/>
  </si>
  <si>
    <t>[11:23-11:27] TCS UI에서 Disable을 잘못 눌러 망원경이 계속 멈춤/ OBS agent 재실행 후 정상화 됨</t>
    <phoneticPr fontId="3" type="noConversion"/>
  </si>
  <si>
    <t>M_014134-014135:T</t>
    <phoneticPr fontId="3" type="noConversion"/>
  </si>
  <si>
    <t>[14:10] 습도가 높고(viasala 80%/ topring 84%) 외벽과 전천 카메라에 습기가 없어 관측을 진행했으나, 카메라가 있는 위치에 물방울 떨어진걸 확인 함</t>
    <phoneticPr fontId="3" type="noConversion"/>
  </si>
  <si>
    <t>DS9(영상 확인) 2회 꺼짐</t>
    <phoneticPr fontId="3" type="noConversion"/>
  </si>
  <si>
    <t>돔셔터 닫는 중에 창고 UPS 1회 꺼짐</t>
    <phoneticPr fontId="3" type="noConversion"/>
  </si>
  <si>
    <t>BLG 관측 동안 맞바람(ESE) 및 강풍(9m/s~15m/s)에 의해 포인팅 실패 여러 차례 있음</t>
    <phoneticPr fontId="3" type="noConversion"/>
  </si>
  <si>
    <t>[17:50] 높은 습도(vaisala 84%/ topring 89%/ 외벽 물기)로 인한 관측 대기 후 종료</t>
    <phoneticPr fontId="3" type="noConversion"/>
  </si>
  <si>
    <t>TMT</t>
    <phoneticPr fontId="3" type="noConversion"/>
  </si>
  <si>
    <t>KSPT-KSP</t>
    <phoneticPr fontId="3" type="noConversion"/>
  </si>
  <si>
    <t>BLG</t>
    <phoneticPr fontId="3" type="noConversion"/>
  </si>
  <si>
    <t>-</t>
    <phoneticPr fontId="3" type="noConversion"/>
  </si>
  <si>
    <t>날씨의 영향으로 오후/오전 플랫 건너 뜀</t>
    <phoneticPr fontId="3" type="noConversion"/>
  </si>
  <si>
    <t>[11:32] Elevation limit으로 KSP3_07-12h #8, #9 건너 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</si>
</sst>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B86" sqref="B86:P8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45779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85.410334346504555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0.36736111111111114</v>
      </c>
      <c r="D9" s="8">
        <v>1.9</v>
      </c>
      <c r="E9" s="8">
        <v>9.9</v>
      </c>
      <c r="F9" s="8">
        <v>64.7</v>
      </c>
      <c r="G9" s="36">
        <v>178</v>
      </c>
      <c r="H9" s="8">
        <v>2.1</v>
      </c>
      <c r="I9" s="36">
        <v>22.9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2.2999999999999998</v>
      </c>
      <c r="E10" s="8">
        <v>8.1999999999999993</v>
      </c>
      <c r="F10" s="8">
        <v>79.599999999999994</v>
      </c>
      <c r="G10" s="36">
        <v>111</v>
      </c>
      <c r="H10" s="8">
        <v>8.5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 t="s">
        <v>193</v>
      </c>
      <c r="E11" s="15">
        <v>7.6</v>
      </c>
      <c r="F11" s="15">
        <v>80.3</v>
      </c>
      <c r="G11" s="36">
        <v>131</v>
      </c>
      <c r="H11" s="15">
        <v>11.4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24.40347222222222</v>
      </c>
      <c r="D12" s="19">
        <f>AVERAGE(D9:D11)</f>
        <v>2.0999999999999996</v>
      </c>
      <c r="E12" s="19">
        <f>AVERAGE(E9:E11)</f>
        <v>8.5666666666666682</v>
      </c>
      <c r="F12" s="20">
        <f>AVERAGE(F9:F11)</f>
        <v>74.866666666666674</v>
      </c>
      <c r="G12" s="21"/>
      <c r="H12" s="22">
        <f>AVERAGE(H9:H11)</f>
        <v>7.333333333333333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181</v>
      </c>
      <c r="E16" s="27" t="s">
        <v>190</v>
      </c>
      <c r="F16" s="27" t="s">
        <v>191</v>
      </c>
      <c r="G16" s="113" t="s">
        <v>192</v>
      </c>
      <c r="H16" s="113" t="s">
        <v>181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0.32013888888888886</v>
      </c>
      <c r="D17" s="28">
        <v>0.3215277777777778</v>
      </c>
      <c r="E17" s="28">
        <v>0.34583333333333333</v>
      </c>
      <c r="F17" s="28">
        <v>0.36527777777777776</v>
      </c>
      <c r="G17" s="28">
        <v>0.51527777777777772</v>
      </c>
      <c r="H17" s="28">
        <v>0.77847222222222223</v>
      </c>
      <c r="I17" s="28"/>
      <c r="J17" s="28"/>
      <c r="K17" s="28"/>
      <c r="L17" s="28"/>
      <c r="M17" s="28"/>
      <c r="N17" s="28"/>
      <c r="O17" s="28"/>
      <c r="P17" s="28">
        <v>0.78194444444444444</v>
      </c>
    </row>
    <row r="18" spans="2:16" ht="14.1" customHeight="1" x14ac:dyDescent="0.35">
      <c r="B18" s="35" t="s">
        <v>42</v>
      </c>
      <c r="C18" s="27">
        <v>13942</v>
      </c>
      <c r="D18" s="27">
        <v>13943</v>
      </c>
      <c r="E18" s="27">
        <v>13952</v>
      </c>
      <c r="F18" s="27">
        <v>13964</v>
      </c>
      <c r="G18" s="27">
        <v>14059</v>
      </c>
      <c r="H18" s="27">
        <v>14191</v>
      </c>
      <c r="I18" s="27"/>
      <c r="J18" s="27"/>
      <c r="K18" s="27"/>
      <c r="L18" s="27"/>
      <c r="M18" s="27"/>
      <c r="N18" s="27"/>
      <c r="O18" s="27"/>
      <c r="P18" s="114">
        <v>14196</v>
      </c>
    </row>
    <row r="19" spans="2:16" ht="14.1" customHeight="1" thickBot="1" x14ac:dyDescent="0.4">
      <c r="B19" s="13" t="s">
        <v>43</v>
      </c>
      <c r="C19" s="29"/>
      <c r="D19" s="27">
        <v>13947</v>
      </c>
      <c r="E19" s="30">
        <v>13963</v>
      </c>
      <c r="F19" s="30">
        <v>14058</v>
      </c>
      <c r="G19" s="30">
        <v>14190</v>
      </c>
      <c r="H19" s="30">
        <v>14195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95</v>
      </c>
      <c r="G20" s="33">
        <f>IF(ISNUMBER(G18),G19-G18+1,"")</f>
        <v>132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0.29375000000000001</v>
      </c>
      <c r="D30" s="43"/>
      <c r="E30" s="43"/>
      <c r="F30" s="43"/>
      <c r="G30" s="43"/>
      <c r="H30" s="43"/>
      <c r="I30" s="43">
        <v>0.1423611111111111</v>
      </c>
      <c r="J30" s="43"/>
      <c r="K30" s="44"/>
      <c r="L30" s="43"/>
      <c r="M30" s="43"/>
      <c r="N30" s="43"/>
      <c r="O30" s="45"/>
      <c r="P30" s="46">
        <f>SUM(C30:J30,L30:N30)</f>
        <v>0.43611111111111112</v>
      </c>
    </row>
    <row r="31" spans="2:16" ht="14.1" customHeight="1" x14ac:dyDescent="0.35">
      <c r="B31" s="37" t="s">
        <v>169</v>
      </c>
      <c r="C31" s="47">
        <v>0.29375000000000001</v>
      </c>
      <c r="D31" s="7">
        <v>0.14722222222222223</v>
      </c>
      <c r="E31" s="7"/>
      <c r="F31" s="7"/>
      <c r="G31" s="7"/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0.45694444444444443</v>
      </c>
    </row>
    <row r="32" spans="2:16" ht="14.1" customHeight="1" x14ac:dyDescent="0.35">
      <c r="B32" s="37" t="s">
        <v>65</v>
      </c>
      <c r="C32" s="49">
        <v>6.6666666666666666E-2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6.6666666666666666E-2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0.22708333333333336</v>
      </c>
      <c r="D34" s="106">
        <f t="shared" ref="D34:P34" si="1">D31-D32-D33</f>
        <v>0.14722222222222223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1.5972222222222221E-2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0.39027777777777778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184</v>
      </c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188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 t="s">
        <v>185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 t="s">
        <v>189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382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-161.69999999999999</v>
      </c>
      <c r="D72" s="60">
        <v>-163.80000000000001</v>
      </c>
      <c r="E72" s="96" t="s">
        <v>118</v>
      </c>
      <c r="F72" s="60">
        <v>20.3</v>
      </c>
      <c r="G72" s="60">
        <v>18.7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</v>
      </c>
      <c r="D73" s="60">
        <v>-159.5</v>
      </c>
      <c r="E73" s="98" t="s">
        <v>122</v>
      </c>
      <c r="F73" s="60">
        <v>37.200000000000003</v>
      </c>
      <c r="G73" s="60">
        <v>40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-204.2</v>
      </c>
      <c r="E74" s="98" t="s">
        <v>127</v>
      </c>
      <c r="F74" s="116">
        <v>10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-126.4</v>
      </c>
      <c r="D75" s="60">
        <v>-131.19999999999999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31.1</v>
      </c>
      <c r="D76" s="60">
        <v>28.4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28.8</v>
      </c>
      <c r="D77" s="60">
        <v>26.4</v>
      </c>
      <c r="E77" s="98" t="s">
        <v>142</v>
      </c>
      <c r="F77" s="116">
        <v>2550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24.2</v>
      </c>
      <c r="D78" s="60">
        <v>21.8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22.7</v>
      </c>
      <c r="D79" s="60">
        <v>20.3</v>
      </c>
      <c r="E79" s="96" t="s">
        <v>152</v>
      </c>
      <c r="F79" s="60">
        <v>15.4</v>
      </c>
      <c r="G79" s="60">
        <v>9.1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5.9200000000000001E-6</v>
      </c>
      <c r="D80" s="115">
        <v>5.8499999999999999E-5</v>
      </c>
      <c r="E80" s="98" t="s">
        <v>157</v>
      </c>
      <c r="F80" s="60">
        <v>56</v>
      </c>
      <c r="G80" s="60">
        <v>79.599999999999994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186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187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2025-05-02T19:19:13Z</dcterms:modified>
</cp:coreProperties>
</file>