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F05033F3-5F3C-45E9-A480-F07D67678B57}" xr6:coauthVersionLast="47" xr6:coauthVersionMax="47" xr10:uidLastSave="{00000000-0000-0000-0000-000000000000}"/>
  <bookViews>
    <workbookView xWindow="25632" yWindow="7368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<sst xmlns="http://schemas.openxmlformats.org/spreadsheetml/2006/main" count="212" uniqueCount="198">
  <si>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</si>
  <si>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</si>
  <si>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</si>
  <si>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</si>
  <si>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</si>
  <si>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</si>
  <si>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</si>
  <si>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</si>
  <si>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</si>
  <si>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</si>
  <si>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</si>
  <si>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</si>
  <si>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</si>
  <si>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</si>
  <si>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</si>
  <si>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</si>
  <si>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</si>
  <si>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</si>
  <si>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</si>
  <si>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</si>
  <si>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</si>
  <si>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</si>
  <si>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</si>
  <si>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</si>
  <si>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</si>
  <si>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</si>
  <si>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</si>
  <si>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</si>
  <si>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</si>
  <si>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</si>
  <si>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</si>
  <si>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</si>
  <si>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</si>
  <si>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</si>
  <si>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</si>
  <si>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</si>
  <si>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</si>
  <si>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</si>
  <si>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</si>
  <si>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</si>
  <si>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</si>
  <si>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</si>
  <si>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</si>
  <si>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</si>
  <si>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</si>
  <si>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</si>
  <si>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</si>
  <si>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</si>
  <si>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</si>
  <si>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</si>
  <si>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</si>
  <si>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</si>
  <si>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</si>
  <si>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</si>
  <si>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</si>
  <si>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</si>
  <si>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</si>
  <si>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</si>
  <si>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</si>
  <si>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</si>
  <si>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</si>
  <si>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</si>
  <si>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</si>
  <si>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</si>
  <si>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</si>
  <si>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</si>
  <si>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</si>
  <si>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</si>
  <si>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</si>
  <si>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</si>
  <si>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</si>
  <si>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</si>
  <si>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</si>
  <si>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</si>
  <si>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</si>
  <si>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</si>
  <si>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</si>
  <si>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</si>
  <si>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</si>
  <si>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</si>
  <si>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</si>
  <si>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</si>
  <si>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</si>
  <si>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</si>
  <si>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</si>
  <si>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</si>
  <si>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</si>
  <si>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</si>
  <si>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</si>
  <si>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</si>
  <si>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</si>
  <si>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</si>
  <si>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</si>
  <si>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</si>
  <si>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</si>
  <si>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</si>
  <si>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</si>
  <si>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</si>
  <si>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</si>
  <si>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</si>
  <si>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</si>
  <si>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</si>
  <si>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</si>
  <si>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</si>
  <si>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</si>
  <si>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</si>
  <si>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</si>
  <si>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</si>
  <si>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</si>
  <si>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</si>
  <si>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</si>
  <si>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</si>
  <si>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</si>
  <si>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</si>
  <si>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</si>
  <si>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</si>
  <si>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</si>
  <si>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</si>
  <si>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</si>
  <si>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</si>
  <si>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</si>
  <si>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</si>
  <si>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</si>
  <si>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</si>
  <si>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</si>
  <si>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</si>
  <si>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</si>
  <si>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</si>
  <si>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</si>
  <si>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</si>
  <si>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</si>
  <si>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</si>
  <si>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</si>
  <si>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</si>
  <si>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</si>
  <si>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</si>
  <si>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</si>
  <si>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</si>
  <si>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</si>
  <si>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</si>
  <si>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</si>
  <si>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</si>
  <si>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</si>
  <si>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</si>
  <si>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</si>
  <si>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</si>
  <si>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</si>
  <si>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</si>
  <si>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</si>
  <si>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</si>
  <si>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</si>
  <si>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</si>
  <si>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</si>
  <si>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</si>
  <si>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</si>
  <si>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</si>
  <si>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</si>
  <si>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</si>
  <si>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</si>
  <si>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</si>
  <si>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</si>
  <si>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</si>
  <si>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</si>
  <si>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</si>
  <si>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</si>
  <si>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</si>
  <si>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</si>
  <si>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</si>
  <si>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</si>
  <si>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</si>
  <si>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</si>
  <si>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</si>
  <si>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</si>
  <si>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</si>
  <si>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</si>
  <si>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</si>
  <si>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</si>
  <si>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</si>
  <si>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</si>
  <si>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</si>
  <si>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</si>
  <si>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</si>
  <si>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</si>
  <si>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BLG</t>
    <phoneticPr fontId="3" type="noConversion"/>
  </si>
  <si>
    <t>돔셔터 소음으로 인한 방풍막 연결 해제</t>
    <phoneticPr fontId="3" type="noConversion"/>
  </si>
  <si>
    <t>SE</t>
    <phoneticPr fontId="3" type="noConversion"/>
  </si>
  <si>
    <t>DEEPS</t>
    <phoneticPr fontId="3" type="noConversion"/>
  </si>
  <si>
    <t>ESE</t>
    <phoneticPr fontId="3" type="noConversion"/>
  </si>
  <si>
    <t>8s/21k 14s/27k 20s/27k</t>
    <phoneticPr fontId="3" type="noConversion"/>
  </si>
  <si>
    <t>9s/25k 13s/25k 17s/23k</t>
    <phoneticPr fontId="3" type="noConversion"/>
  </si>
  <si>
    <t>L_009503-009530</t>
    <phoneticPr fontId="3" type="noConversion"/>
  </si>
  <si>
    <t>C_009631-009657</t>
    <phoneticPr fontId="3" type="noConversion"/>
  </si>
  <si>
    <t>M_009711</t>
    <phoneticPr fontId="3" type="noConversion"/>
  </si>
  <si>
    <t>M_009711 IC K, S, Gui 시각동기화 후 정상화 됨</t>
    <phoneticPr fontId="3" type="noConversion"/>
  </si>
  <si>
    <t>25s/21k 20s/25k 13s/25k</t>
    <phoneticPr fontId="3" type="noConversion"/>
  </si>
  <si>
    <t>30s/24k 25s/28k</t>
    <phoneticPr fontId="3" type="noConversion"/>
  </si>
  <si>
    <t>[13:58] 습도(vaisala 81%/ topring 86%)는 높으나 외벽에 물기가 없어 관측 진행함</t>
    <phoneticPr fontId="3" type="noConversion"/>
  </si>
  <si>
    <t>돔셔터 닫던 중 창고 UPS 꺼짐/ 전원 3번 누른 후 켜짐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</si>
</sst>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B45" sqref="B45:P45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45759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100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0.37986111111111109</v>
      </c>
      <c r="D9" s="8">
        <v>1.3</v>
      </c>
      <c r="E9" s="8">
        <v>16</v>
      </c>
      <c r="F9" s="8">
        <v>69.099999999999994</v>
      </c>
      <c r="G9" s="36" t="s">
        <v>185</v>
      </c>
      <c r="H9" s="8">
        <v>6.2</v>
      </c>
      <c r="I9" s="36">
        <v>99.7</v>
      </c>
      <c r="J9" s="9">
        <f>IF(L9, 1, 0) + IF(M9, 2, 0) + IF(N9, 4, 0) + IF(O9, 8, 0) + IF(P9, 16, 0)</f>
        <v>4</v>
      </c>
      <c r="K9" s="10" t="b">
        <v>1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2.2999999999999998</v>
      </c>
      <c r="E10" s="8">
        <v>13.6</v>
      </c>
      <c r="F10" s="8">
        <v>81.599999999999994</v>
      </c>
      <c r="G10" s="36" t="s">
        <v>185</v>
      </c>
      <c r="H10" s="8">
        <v>8.3000000000000007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0.7944444444444444</v>
      </c>
      <c r="D11" s="15">
        <v>1.1000000000000001</v>
      </c>
      <c r="E11" s="15">
        <v>13</v>
      </c>
      <c r="F11" s="15">
        <v>81.599999999999994</v>
      </c>
      <c r="G11" s="36" t="s">
        <v>187</v>
      </c>
      <c r="H11" s="15">
        <v>5.7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24.414583333333333</v>
      </c>
      <c r="D12" s="19">
        <f>AVERAGE(D9:D11)</f>
        <v>1.5666666666666664</v>
      </c>
      <c r="E12" s="19">
        <f>AVERAGE(E9:E11)</f>
        <v>14.200000000000001</v>
      </c>
      <c r="F12" s="20">
        <f>AVERAGE(F9:F11)</f>
        <v>77.433333333333323</v>
      </c>
      <c r="G12" s="21"/>
      <c r="H12" s="22">
        <f>AVERAGE(H9:H11)</f>
        <v>6.7333333333333334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182</v>
      </c>
      <c r="F16" s="27" t="s">
        <v>186</v>
      </c>
      <c r="G16" s="113" t="s">
        <v>183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0.32708333333333334</v>
      </c>
      <c r="D17" s="28">
        <v>0.32777777777777778</v>
      </c>
      <c r="E17" s="28">
        <v>0.35972222222222222</v>
      </c>
      <c r="F17" s="28">
        <v>0.38055555555555554</v>
      </c>
      <c r="G17" s="28">
        <v>0.56458333333333333</v>
      </c>
      <c r="H17" s="28">
        <v>0.82430555555555551</v>
      </c>
      <c r="I17" s="28"/>
      <c r="J17" s="28"/>
      <c r="K17" s="28"/>
      <c r="L17" s="28"/>
      <c r="M17" s="28"/>
      <c r="N17" s="28"/>
      <c r="O17" s="28"/>
      <c r="P17" s="28">
        <v>0.83680555555555558</v>
      </c>
    </row>
    <row r="18" spans="2:16" ht="14.1" customHeight="1" x14ac:dyDescent="0.35">
      <c r="B18" s="35" t="s">
        <v>42</v>
      </c>
      <c r="C18" s="27">
        <v>9472</v>
      </c>
      <c r="D18" s="27">
        <v>9473</v>
      </c>
      <c r="E18" s="27">
        <v>9491</v>
      </c>
      <c r="F18" s="27">
        <v>9503</v>
      </c>
      <c r="G18" s="27">
        <v>9579</v>
      </c>
      <c r="H18" s="27">
        <v>9724</v>
      </c>
      <c r="I18" s="27"/>
      <c r="J18" s="27"/>
      <c r="K18" s="27"/>
      <c r="L18" s="27"/>
      <c r="M18" s="27"/>
      <c r="N18" s="27"/>
      <c r="O18" s="27"/>
      <c r="P18" s="114">
        <v>9736</v>
      </c>
    </row>
    <row r="19" spans="2:16" ht="14.1" customHeight="1" thickBot="1" x14ac:dyDescent="0.4">
      <c r="B19" s="13" t="s">
        <v>43</v>
      </c>
      <c r="C19" s="29"/>
      <c r="D19" s="27">
        <v>9483</v>
      </c>
      <c r="E19" s="30">
        <v>9502</v>
      </c>
      <c r="F19" s="30">
        <v>9578</v>
      </c>
      <c r="G19" s="30">
        <v>9723</v>
      </c>
      <c r="H19" s="30">
        <v>9735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11</v>
      </c>
      <c r="E20" s="33">
        <f>IF(ISNUMBER(E18),E19-E18+1,"")</f>
        <v>12</v>
      </c>
      <c r="F20" s="33">
        <f>IF(ISNUMBER(F18),F19-F18+1,"")</f>
        <v>76</v>
      </c>
      <c r="G20" s="33">
        <f>IF(ISNUMBER(G18),G19-G18+1,"")</f>
        <v>145</v>
      </c>
      <c r="H20" s="33">
        <f>IF(ISNUMBER(H18),H19-H18+1,"")</f>
        <v>12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>
        <v>0.34097222222222223</v>
      </c>
      <c r="D23" s="112">
        <v>0.34305555555555556</v>
      </c>
      <c r="E23" s="36" t="s">
        <v>48</v>
      </c>
      <c r="F23" s="153" t="s">
        <v>189</v>
      </c>
      <c r="G23" s="153"/>
      <c r="H23" s="153"/>
      <c r="I23" s="153"/>
      <c r="J23" s="102">
        <v>0.82430555555555551</v>
      </c>
      <c r="K23" s="102">
        <v>0.82499999999999996</v>
      </c>
      <c r="L23" s="112" t="s">
        <v>164</v>
      </c>
      <c r="M23" s="153" t="s">
        <v>195</v>
      </c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>
        <v>0.34375</v>
      </c>
      <c r="D25" s="112">
        <v>0.34583333333333333</v>
      </c>
      <c r="E25" s="109" t="s">
        <v>170</v>
      </c>
      <c r="F25" s="153" t="s">
        <v>188</v>
      </c>
      <c r="G25" s="153"/>
      <c r="H25" s="153"/>
      <c r="I25" s="153"/>
      <c r="J25" s="102">
        <v>0.82847222222222228</v>
      </c>
      <c r="K25" s="102">
        <v>0.8305555555555556</v>
      </c>
      <c r="L25" s="36" t="s">
        <v>49</v>
      </c>
      <c r="M25" s="153" t="s">
        <v>194</v>
      </c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0.23125000000000001</v>
      </c>
      <c r="D30" s="43"/>
      <c r="E30" s="43"/>
      <c r="F30" s="43"/>
      <c r="G30" s="43">
        <v>0.18333333333333332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0.4145833333333333</v>
      </c>
    </row>
    <row r="31" spans="2:16" ht="14.1" customHeight="1" x14ac:dyDescent="0.35">
      <c r="B31" s="37" t="s">
        <v>169</v>
      </c>
      <c r="C31" s="47">
        <v>0.25138888888888888</v>
      </c>
      <c r="D31" s="7"/>
      <c r="E31" s="7"/>
      <c r="F31" s="7"/>
      <c r="G31" s="7">
        <v>0.18402777777777779</v>
      </c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0.45277777777777778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0.25138888888888888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0.18402777777777779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0.45277777777777778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190</v>
      </c>
      <c r="D36" s="144"/>
      <c r="E36" s="143" t="s">
        <v>191</v>
      </c>
      <c r="F36" s="144"/>
      <c r="G36" s="143" t="s">
        <v>192</v>
      </c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196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 t="s">
        <v>193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>
        <v>213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-160.6</v>
      </c>
      <c r="D72" s="60">
        <v>-162.4</v>
      </c>
      <c r="E72" s="96" t="s">
        <v>118</v>
      </c>
      <c r="F72" s="60">
        <v>24.2</v>
      </c>
      <c r="G72" s="60">
        <v>20.8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-155.69999999999999</v>
      </c>
      <c r="D73" s="60">
        <v>-158</v>
      </c>
      <c r="E73" s="98" t="s">
        <v>122</v>
      </c>
      <c r="F73" s="60">
        <v>36.4</v>
      </c>
      <c r="G73" s="60">
        <v>39.6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-208.4</v>
      </c>
      <c r="D74" s="60">
        <v>-210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-123.9</v>
      </c>
      <c r="D75" s="60">
        <v>-127.8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34.200000000000003</v>
      </c>
      <c r="D76" s="60">
        <v>30.8</v>
      </c>
      <c r="E76" s="98" t="s">
        <v>137</v>
      </c>
      <c r="F76" s="116">
        <v>45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32.1</v>
      </c>
      <c r="D77" s="60">
        <v>28.7</v>
      </c>
      <c r="E77" s="98" t="s">
        <v>142</v>
      </c>
      <c r="F77" s="116">
        <v>260</v>
      </c>
      <c r="G77" s="116">
        <v>255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27.6</v>
      </c>
      <c r="D78" s="60">
        <v>24.2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26.1</v>
      </c>
      <c r="D79" s="60">
        <v>22.7</v>
      </c>
      <c r="E79" s="96" t="s">
        <v>152</v>
      </c>
      <c r="F79" s="60">
        <v>16.8</v>
      </c>
      <c r="G79" s="60">
        <v>13.5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6.0299999999999999E-6</v>
      </c>
      <c r="D80" s="115">
        <v>5.5500000000000002E-6</v>
      </c>
      <c r="E80" s="98" t="s">
        <v>157</v>
      </c>
      <c r="F80" s="60">
        <v>67.900000000000006</v>
      </c>
      <c r="G80" s="60">
        <v>90.5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184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 t="s">
        <v>197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2025-04-12T20:35:47Z</dcterms:modified>
</cp:coreProperties>
</file>