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FB00114D-453F-4963-9526-8BFED051663B}" xr6:coauthVersionLast="47" xr6:coauthVersionMax="47" xr10:uidLastSave="{00000000-0000-0000-0000-000000000000}"/>
  <bookViews>
    <workbookView xWindow="25032" yWindow="13224" windowWidth="1788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<sst xmlns="http://schemas.openxmlformats.org/spreadsheetml/2006/main" count="213" uniqueCount="200">
  <si>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</si>
  <si>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</si>
  <si>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</si>
  <si>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</si>
  <si>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</si>
  <si>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</si>
  <si>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</si>
  <si>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</si>
  <si>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</si>
  <si>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</si>
  <si>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</si>
  <si>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</si>
  <si>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</si>
  <si>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</si>
  <si>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</si>
  <si>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</si>
  <si>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</si>
  <si>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</si>
  <si>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</si>
  <si>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</si>
  <si>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</si>
  <si>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</si>
  <si>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</si>
  <si>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</si>
  <si>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</si>
  <si>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</si>
  <si>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</si>
  <si>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</si>
  <si>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</si>
  <si>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</si>
  <si>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</si>
  <si>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</si>
  <si>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</si>
  <si>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</si>
  <si>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</si>
  <si>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</si>
  <si>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</si>
  <si>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</si>
  <si>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</si>
  <si>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</si>
  <si>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</si>
  <si>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</si>
  <si>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</si>
  <si>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</si>
  <si>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</si>
  <si>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</si>
  <si>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</si>
  <si>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</si>
  <si>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</si>
  <si>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</si>
  <si>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</si>
  <si>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</si>
  <si>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</si>
  <si>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</si>
  <si>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</si>
  <si>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</si>
  <si>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</si>
  <si>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</si>
  <si>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</si>
  <si>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</si>
  <si>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</si>
  <si>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</si>
  <si>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</si>
  <si>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</si>
  <si>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</si>
  <si>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</si>
  <si>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</si>
  <si>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</si>
  <si>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</si>
  <si>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</si>
  <si>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</si>
  <si>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</si>
  <si>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</si>
  <si>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</si>
  <si>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</si>
  <si>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</si>
  <si>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</si>
  <si>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</si>
  <si>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</si>
  <si>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</si>
  <si>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</si>
  <si>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</si>
  <si>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</si>
  <si>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</si>
  <si>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</si>
  <si>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</si>
  <si>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</si>
  <si>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</si>
  <si>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</si>
  <si>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</si>
  <si>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</si>
  <si>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</si>
  <si>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</si>
  <si>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</si>
  <si>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</si>
  <si>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</si>
  <si>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</si>
  <si>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</si>
  <si>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</si>
  <si>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</si>
  <si>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</si>
  <si>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</si>
  <si>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</si>
  <si>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</si>
  <si>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</si>
  <si>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</si>
  <si>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</si>
  <si>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</si>
  <si>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</si>
  <si>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</si>
  <si>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</si>
  <si>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</si>
  <si>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</si>
  <si>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</si>
  <si>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</si>
  <si>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</si>
  <si>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</si>
  <si>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</si>
  <si>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</si>
  <si>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</si>
  <si>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</si>
  <si>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</si>
  <si>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</si>
  <si>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</si>
  <si>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</si>
  <si>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</si>
  <si>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</si>
  <si>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</si>
  <si>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</si>
  <si>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</si>
  <si>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</si>
  <si>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</si>
  <si>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</si>
  <si>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</si>
  <si>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</si>
  <si>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</si>
  <si>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</si>
  <si>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</si>
  <si>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</si>
  <si>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</si>
  <si>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</si>
  <si>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</si>
  <si>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</si>
  <si>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</si>
  <si>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</si>
  <si>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</si>
  <si>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</si>
  <si>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</si>
  <si>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</si>
  <si>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</si>
  <si>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</si>
  <si>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</si>
  <si>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</si>
  <si>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</si>
  <si>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</si>
  <si>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</si>
  <si>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</si>
  <si>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</si>
  <si>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</si>
  <si>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</si>
  <si>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</si>
  <si>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</si>
  <si>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</si>
  <si>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</si>
  <si>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</si>
  <si>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</si>
  <si>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</si>
  <si>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</si>
  <si>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</si>
  <si>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</si>
  <si>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</si>
  <si>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</si>
  <si>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</si>
  <si>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</si>
  <si>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</si>
  <si>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</si>
  <si>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</si>
  <si>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</si>
  <si>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</si>
  <si>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</si>
  <si>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</si>
  <si>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</si>
  <si>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</si>
  <si>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BLG</t>
    <phoneticPr fontId="3" type="noConversion"/>
  </si>
  <si>
    <t>돔셔터 소음으로 인한 방풍막 연결 해제</t>
    <phoneticPr fontId="3" type="noConversion"/>
  </si>
  <si>
    <t>ENG-KSP</t>
    <phoneticPr fontId="3" type="noConversion"/>
  </si>
  <si>
    <t>ENG-KSPT</t>
    <phoneticPr fontId="3" type="noConversion"/>
  </si>
  <si>
    <t>SE</t>
    <phoneticPr fontId="3" type="noConversion"/>
  </si>
  <si>
    <t>NE</t>
    <phoneticPr fontId="3" type="noConversion"/>
  </si>
  <si>
    <t>ESE</t>
    <phoneticPr fontId="3" type="noConversion"/>
  </si>
  <si>
    <t>KSP</t>
    <phoneticPr fontId="3" type="noConversion"/>
  </si>
  <si>
    <t>x</t>
    <phoneticPr fontId="3" type="noConversion"/>
  </si>
  <si>
    <t>15s/24k</t>
    <phoneticPr fontId="3" type="noConversion"/>
  </si>
  <si>
    <t>M_008219-008220:M</t>
    <phoneticPr fontId="3" type="noConversion"/>
  </si>
  <si>
    <t xml:space="preserve"> </t>
    <phoneticPr fontId="3" type="noConversion"/>
  </si>
  <si>
    <t>M_008288-008289:N</t>
    <phoneticPr fontId="3" type="noConversion"/>
  </si>
  <si>
    <t>M_008256-008257:N</t>
    <phoneticPr fontId="3" type="noConversion"/>
  </si>
  <si>
    <t>DS9(영상확인) 5회 꺼짐</t>
    <phoneticPr fontId="3" type="noConversion"/>
  </si>
  <si>
    <t>19s/23k 14s/25k 10s/26k</t>
    <phoneticPr fontId="3" type="noConversion"/>
  </si>
  <si>
    <t>17s/23k 12s/20k 10s/22k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</si>
</sst>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0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45754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0.3840277777777778</v>
      </c>
      <c r="D9" s="8">
        <v>1.4</v>
      </c>
      <c r="E9" s="8">
        <v>14.2</v>
      </c>
      <c r="F9" s="8">
        <v>39.299999999999997</v>
      </c>
      <c r="G9" s="36" t="s">
        <v>188</v>
      </c>
      <c r="H9" s="8">
        <v>2.4</v>
      </c>
      <c r="I9" s="36">
        <v>73.2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1.3</v>
      </c>
      <c r="E10" s="8">
        <v>12.2</v>
      </c>
      <c r="F10" s="8">
        <v>51.9</v>
      </c>
      <c r="G10" s="36" t="s">
        <v>187</v>
      </c>
      <c r="H10" s="8">
        <v>5.2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0.79236111111111107</v>
      </c>
      <c r="D11" s="15">
        <v>1.2</v>
      </c>
      <c r="E11" s="15">
        <v>11</v>
      </c>
      <c r="F11" s="15">
        <v>53.4</v>
      </c>
      <c r="G11" s="36" t="s">
        <v>189</v>
      </c>
      <c r="H11" s="15">
        <v>6.7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24.408333333333331</v>
      </c>
      <c r="D12" s="19">
        <f>AVERAGE(D9:D11)</f>
        <v>1.3</v>
      </c>
      <c r="E12" s="19">
        <f>AVERAGE(E9:E11)</f>
        <v>12.466666666666667</v>
      </c>
      <c r="F12" s="20">
        <f>AVERAGE(F9:F11)</f>
        <v>48.199999999999996</v>
      </c>
      <c r="G12" s="21"/>
      <c r="H12" s="22">
        <f>AVERAGE(H9:H11)</f>
        <v>4.7666666666666666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182</v>
      </c>
      <c r="F16" s="27" t="s">
        <v>190</v>
      </c>
      <c r="G16" s="113" t="s">
        <v>185</v>
      </c>
      <c r="H16" s="113" t="s">
        <v>186</v>
      </c>
      <c r="I16" s="27" t="s">
        <v>183</v>
      </c>
      <c r="J16" s="27" t="s">
        <v>180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0.34305555555555556</v>
      </c>
      <c r="D17" s="28">
        <v>0.34444444444444444</v>
      </c>
      <c r="E17" s="28">
        <v>0.36249999999999999</v>
      </c>
      <c r="F17" s="28">
        <v>0.38541666666666669</v>
      </c>
      <c r="G17" s="28">
        <v>0.46736111111111112</v>
      </c>
      <c r="H17" s="28">
        <v>0.55763888888888891</v>
      </c>
      <c r="I17" s="28">
        <v>0.58263888888888893</v>
      </c>
      <c r="J17" s="28">
        <v>0.82152777777777775</v>
      </c>
      <c r="K17" s="28"/>
      <c r="L17" s="28"/>
      <c r="M17" s="28"/>
      <c r="N17" s="28"/>
      <c r="O17" s="28"/>
      <c r="P17" s="28">
        <v>0.83472222222222225</v>
      </c>
    </row>
    <row r="18" spans="2:16" ht="14.1" customHeight="1" x14ac:dyDescent="0.35">
      <c r="B18" s="35" t="s">
        <v>42</v>
      </c>
      <c r="C18" s="27">
        <v>8153</v>
      </c>
      <c r="D18" s="27">
        <v>8154</v>
      </c>
      <c r="E18" s="27">
        <v>8169</v>
      </c>
      <c r="F18" s="27">
        <v>8181</v>
      </c>
      <c r="G18" s="27">
        <v>8233</v>
      </c>
      <c r="H18" s="27">
        <v>8287</v>
      </c>
      <c r="I18" s="27">
        <v>8298</v>
      </c>
      <c r="J18" s="27">
        <v>8453</v>
      </c>
      <c r="K18" s="27"/>
      <c r="L18" s="27"/>
      <c r="M18" s="27"/>
      <c r="N18" s="27"/>
      <c r="O18" s="27"/>
      <c r="P18" s="114">
        <v>8466</v>
      </c>
    </row>
    <row r="19" spans="2:16" ht="14.1" customHeight="1" thickBot="1" x14ac:dyDescent="0.4">
      <c r="B19" s="13" t="s">
        <v>43</v>
      </c>
      <c r="C19" s="29"/>
      <c r="D19" s="27">
        <v>8160</v>
      </c>
      <c r="E19" s="30">
        <v>8180</v>
      </c>
      <c r="F19" s="30">
        <v>8232</v>
      </c>
      <c r="G19" s="30">
        <v>8286</v>
      </c>
      <c r="H19" s="30">
        <v>8297</v>
      </c>
      <c r="I19" s="30">
        <v>8452</v>
      </c>
      <c r="J19" s="30">
        <v>8465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7</v>
      </c>
      <c r="E20" s="33">
        <f>IF(ISNUMBER(E18),E19-E18+1,"")</f>
        <v>12</v>
      </c>
      <c r="F20" s="33">
        <f>IF(ISNUMBER(F18),F19-F18+1,"")</f>
        <v>52</v>
      </c>
      <c r="G20" s="33">
        <f>IF(ISNUMBER(G18),G19-G18+1,"")</f>
        <v>54</v>
      </c>
      <c r="H20" s="33">
        <f>IF(ISNUMBER(H18),H19-H18+1,"")</f>
        <v>11</v>
      </c>
      <c r="I20" s="33">
        <f t="shared" ref="I20:O20" si="0">IF(ISNUMBER(I18),I19-I18+1,"")</f>
        <v>155</v>
      </c>
      <c r="J20" s="33">
        <f t="shared" si="0"/>
        <v>13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 t="s">
        <v>191</v>
      </c>
      <c r="G23" s="164"/>
      <c r="H23" s="164"/>
      <c r="I23" s="164"/>
      <c r="J23" s="102">
        <v>0.82291666666666663</v>
      </c>
      <c r="K23" s="102">
        <v>0.82499999999999996</v>
      </c>
      <c r="L23" s="112" t="s">
        <v>164</v>
      </c>
      <c r="M23" s="164" t="s">
        <v>199</v>
      </c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>
        <v>0.35</v>
      </c>
      <c r="D25" s="112">
        <v>0.35</v>
      </c>
      <c r="E25" s="109" t="s">
        <v>170</v>
      </c>
      <c r="F25" s="164" t="s">
        <v>192</v>
      </c>
      <c r="G25" s="164"/>
      <c r="H25" s="164"/>
      <c r="I25" s="164"/>
      <c r="J25" s="102">
        <v>0.82708333333333328</v>
      </c>
      <c r="K25" s="102">
        <v>0.82916666666666672</v>
      </c>
      <c r="L25" s="36" t="s">
        <v>49</v>
      </c>
      <c r="M25" s="164" t="s">
        <v>198</v>
      </c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0.21527777777777779</v>
      </c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0.10902777777777778</v>
      </c>
      <c r="P30" s="46">
        <f>SUM(C30:J30,L30:N30)</f>
        <v>0.2986111111111111</v>
      </c>
    </row>
    <row r="31" spans="2:16" ht="14.1" customHeight="1" x14ac:dyDescent="0.35">
      <c r="B31" s="37" t="s">
        <v>169</v>
      </c>
      <c r="C31" s="47">
        <v>0.23333333333333334</v>
      </c>
      <c r="D31" s="7">
        <v>0.17222222222222222</v>
      </c>
      <c r="E31" s="7"/>
      <c r="F31" s="7"/>
      <c r="G31" s="7"/>
      <c r="H31" s="7"/>
      <c r="I31" s="7">
        <v>2.2222222222222223E-2</v>
      </c>
      <c r="J31" s="7"/>
      <c r="K31" s="7">
        <v>1.8749999999999999E-2</v>
      </c>
      <c r="L31" s="7"/>
      <c r="M31" s="7"/>
      <c r="N31" s="7"/>
      <c r="O31" s="48"/>
      <c r="P31" s="46">
        <f>SUM(C31:N31)</f>
        <v>0.44652777777777775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0.23333333333333334</v>
      </c>
      <c r="D34" s="106">
        <f t="shared" ref="D34:P34" si="1">D31-D32-D33</f>
        <v>0.17222222222222222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2.2222222222222223E-2</v>
      </c>
      <c r="J34" s="106">
        <f t="shared" si="1"/>
        <v>0</v>
      </c>
      <c r="K34" s="106">
        <f t="shared" si="1"/>
        <v>1.8749999999999999E-2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0.44652777777777775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193</v>
      </c>
      <c r="D36" s="155"/>
      <c r="E36" s="154" t="s">
        <v>196</v>
      </c>
      <c r="F36" s="155"/>
      <c r="G36" s="154" t="s">
        <v>195</v>
      </c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 t="s">
        <v>194</v>
      </c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1428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-161.19999999999999</v>
      </c>
      <c r="D72" s="60">
        <v>-163.6</v>
      </c>
      <c r="E72" s="96" t="s">
        <v>118</v>
      </c>
      <c r="F72" s="60">
        <v>21.9</v>
      </c>
      <c r="G72" s="60">
        <v>18.2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</v>
      </c>
      <c r="D73" s="60">
        <v>-159.30000000000001</v>
      </c>
      <c r="E73" s="98" t="s">
        <v>122</v>
      </c>
      <c r="F73" s="60">
        <v>32</v>
      </c>
      <c r="G73" s="60">
        <v>37.4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-205.2</v>
      </c>
      <c r="D74" s="60">
        <v>-210.8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-123.9</v>
      </c>
      <c r="D75" s="60">
        <v>-129.69999999999999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32.299999999999997</v>
      </c>
      <c r="D76" s="60">
        <v>28.5</v>
      </c>
      <c r="E76" s="98" t="s">
        <v>137</v>
      </c>
      <c r="F76" s="116">
        <v>45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30.1</v>
      </c>
      <c r="D77" s="60">
        <v>26.4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25.6</v>
      </c>
      <c r="D78" s="60">
        <v>21.8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24.1</v>
      </c>
      <c r="D79" s="60">
        <v>20.3</v>
      </c>
      <c r="E79" s="96" t="s">
        <v>152</v>
      </c>
      <c r="F79" s="60">
        <v>16.2</v>
      </c>
      <c r="G79" s="60">
        <v>11.8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6.4699999999999999E-6</v>
      </c>
      <c r="D80" s="115">
        <v>5.0699999999999997E-6</v>
      </c>
      <c r="E80" s="98" t="s">
        <v>157</v>
      </c>
      <c r="F80" s="60">
        <v>44.4</v>
      </c>
      <c r="G80" s="60">
        <v>64.900000000000006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197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2025-04-07T20:13:46Z</dcterms:modified>
</cp:coreProperties>
</file>