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CA42F083-3BC7-4D35-996A-6BB628BEABE0}" xr6:coauthVersionLast="47" xr6:coauthVersionMax="47" xr10:uidLastSave="{00000000-0000-0000-0000-000000000000}"/>
  <bookViews>
    <workbookView xWindow="27840" yWindow="738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<sst xmlns="http://schemas.openxmlformats.org/spreadsheetml/2006/main" count="213" uniqueCount="197">
  <si>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</si>
  <si>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</si>
  <si>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</si>
  <si>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</si>
  <si>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</si>
  <si>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</si>
  <si>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</si>
  <si>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</si>
  <si>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</si>
  <si>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</si>
  <si>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</si>
  <si>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</si>
  <si>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</si>
  <si>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</si>
  <si>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</si>
  <si>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</si>
  <si>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</si>
  <si>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</si>
  <si>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</si>
  <si>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</si>
  <si>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</si>
  <si>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</si>
  <si>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</si>
  <si>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</si>
  <si>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</si>
  <si>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</si>
  <si>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</si>
  <si>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</si>
  <si>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</si>
  <si>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</si>
  <si>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</si>
  <si>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</si>
  <si>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</si>
  <si>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</si>
  <si>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</si>
  <si>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</si>
  <si>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</si>
  <si>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</si>
  <si>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</si>
  <si>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</si>
  <si>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</si>
  <si>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</si>
  <si>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</si>
  <si>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</si>
  <si>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</si>
  <si>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</si>
  <si>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</si>
  <si>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</si>
  <si>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</si>
  <si>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</si>
  <si>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</si>
  <si>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</si>
  <si>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</si>
  <si>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</si>
  <si>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</si>
  <si>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</si>
  <si>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</si>
  <si>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</si>
  <si>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</si>
  <si>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</si>
  <si>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</si>
  <si>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</si>
  <si>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</si>
  <si>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</si>
  <si>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</si>
  <si>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</si>
  <si>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</si>
  <si>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</si>
  <si>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</si>
  <si>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</si>
  <si>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</si>
  <si>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</si>
  <si>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</si>
  <si>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</si>
  <si>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</si>
  <si>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</si>
  <si>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</si>
  <si>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</si>
  <si>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</si>
  <si>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</si>
  <si>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</si>
  <si>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</si>
  <si>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</si>
  <si>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</si>
  <si>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</si>
  <si>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</si>
  <si>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</si>
  <si>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</si>
  <si>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</si>
  <si>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</si>
  <si>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</si>
  <si>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</si>
  <si>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</si>
  <si>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</si>
  <si>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</si>
  <si>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</si>
  <si>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</si>
  <si>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</si>
  <si>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</si>
  <si>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</si>
  <si>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</si>
  <si>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</si>
  <si>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</si>
  <si>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</si>
  <si>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</si>
  <si>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</si>
  <si>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</si>
  <si>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</si>
  <si>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</si>
  <si>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</si>
  <si>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</si>
  <si>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</si>
  <si>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</si>
  <si>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</si>
  <si>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</si>
  <si>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</si>
  <si>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</si>
  <si>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</si>
  <si>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</si>
  <si>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</si>
  <si>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</si>
  <si>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</si>
  <si>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</si>
  <si>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</si>
  <si>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</si>
  <si>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</si>
  <si>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</si>
  <si>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</si>
  <si>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</si>
  <si>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</si>
  <si>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</si>
  <si>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</si>
  <si>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</si>
  <si>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</si>
  <si>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</si>
  <si>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</si>
  <si>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</si>
  <si>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</si>
  <si>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</si>
  <si>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</si>
  <si>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</si>
  <si>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</si>
  <si>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</si>
  <si>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</si>
  <si>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</si>
  <si>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</si>
  <si>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</si>
  <si>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</si>
  <si>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</si>
  <si>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</si>
  <si>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</si>
  <si>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</si>
  <si>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</si>
  <si>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</si>
  <si>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</si>
  <si>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</si>
  <si>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</si>
  <si>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</si>
  <si>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</si>
  <si>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</si>
  <si>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</si>
  <si>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</si>
  <si>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</si>
  <si>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</si>
  <si>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</si>
  <si>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</si>
  <si>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</si>
  <si>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</si>
  <si>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</si>
  <si>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</si>
  <si>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</si>
  <si>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</si>
  <si>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</si>
  <si>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</si>
  <si>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</si>
  <si>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</si>
  <si>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</si>
  <si>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</si>
  <si>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</si>
  <si>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</si>
  <si>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</si>
  <si>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ALL</t>
    <phoneticPr fontId="3" type="noConversion"/>
  </si>
  <si>
    <t>두원재</t>
    <phoneticPr fontId="3" type="noConversion"/>
  </si>
  <si>
    <t>TMT</t>
    <phoneticPr fontId="3" type="noConversion"/>
  </si>
  <si>
    <t>KSPT-KSP</t>
    <phoneticPr fontId="3" type="noConversion"/>
  </si>
  <si>
    <t>[11:00] 구름으로 인한 관측 중지 / [13:35] 관측 재개</t>
    <phoneticPr fontId="3" type="noConversion"/>
  </si>
  <si>
    <t xml:space="preserve"> </t>
    <phoneticPr fontId="3" type="noConversion"/>
  </si>
  <si>
    <t>KAMP</t>
    <phoneticPr fontId="3" type="noConversion"/>
  </si>
  <si>
    <t>BLG</t>
    <phoneticPr fontId="3" type="noConversion"/>
  </si>
  <si>
    <t>x</t>
    <phoneticPr fontId="3" type="noConversion"/>
  </si>
  <si>
    <t>C_006160-006165</t>
    <phoneticPr fontId="3" type="noConversion"/>
  </si>
  <si>
    <t>C_006180-006197</t>
    <phoneticPr fontId="3" type="noConversion"/>
  </si>
  <si>
    <t>[15:15] 구름으로 인한 관측 중지 / [18:50] 짙은 구름과 높은 습도(vaisala 83% / 2.3m 95%)으로 인한 관측 종료 / 오전 flat 건너뜀</t>
    <phoneticPr fontId="3" type="noConversion"/>
  </si>
  <si>
    <t>C_006200-006235</t>
    <phoneticPr fontId="3" type="noConversion"/>
  </si>
  <si>
    <t>-</t>
    <phoneticPr fontId="3" type="noConversion"/>
  </si>
  <si>
    <t>SE</t>
    <phoneticPr fontId="3" type="noConversion"/>
  </si>
  <si>
    <t>[13:45] 돔 셔터 여는 중간에 KMTNet Control 화면이 Disconnect 됨 / 창고 UPS가 꺼진것으로 판단되어 재실행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</si>
</sst>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B87" sqref="B87:P87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45738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31.597845601436259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0.39861111111111114</v>
      </c>
      <c r="D9" s="8">
        <v>1.2</v>
      </c>
      <c r="E9" s="8">
        <v>19.5</v>
      </c>
      <c r="F9" s="8">
        <v>53.1</v>
      </c>
      <c r="G9" s="36" t="s">
        <v>195</v>
      </c>
      <c r="H9" s="8">
        <v>7.6</v>
      </c>
      <c r="I9" s="36">
        <v>43.2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1.7</v>
      </c>
      <c r="E10" s="8">
        <v>17.7</v>
      </c>
      <c r="F10" s="8">
        <v>69.7</v>
      </c>
      <c r="G10" s="36" t="s">
        <v>195</v>
      </c>
      <c r="H10" s="8">
        <v>5.2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0.78541666666666665</v>
      </c>
      <c r="D11" s="15" t="s">
        <v>194</v>
      </c>
      <c r="E11" s="15">
        <v>15.7</v>
      </c>
      <c r="F11" s="15">
        <v>86.5</v>
      </c>
      <c r="G11" s="36" t="s">
        <v>195</v>
      </c>
      <c r="H11" s="15">
        <v>3.8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24.386805555555554</v>
      </c>
      <c r="D12" s="19">
        <f>AVERAGE(D9:D11)</f>
        <v>1.45</v>
      </c>
      <c r="E12" s="19">
        <f>AVERAGE(E9:E11)</f>
        <v>17.633333333333336</v>
      </c>
      <c r="F12" s="20">
        <f>AVERAGE(F9:F11)</f>
        <v>69.766666666666666</v>
      </c>
      <c r="G12" s="21"/>
      <c r="H12" s="22">
        <f>AVERAGE(H9:H11)</f>
        <v>5.5333333333333341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181</v>
      </c>
      <c r="E16" s="27" t="s">
        <v>183</v>
      </c>
      <c r="F16" s="27" t="s">
        <v>184</v>
      </c>
      <c r="G16" s="113" t="s">
        <v>187</v>
      </c>
      <c r="H16" s="113" t="s">
        <v>188</v>
      </c>
      <c r="I16" s="27" t="s">
        <v>181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0.35347222222222224</v>
      </c>
      <c r="D17" s="28">
        <v>0.35486111111111113</v>
      </c>
      <c r="E17" s="28">
        <v>0.37777777777777777</v>
      </c>
      <c r="F17" s="28">
        <v>0.39652777777777776</v>
      </c>
      <c r="G17" s="28">
        <v>0.57291666666666663</v>
      </c>
      <c r="H17" s="28">
        <v>0.625</v>
      </c>
      <c r="I17" s="28">
        <v>0.78194444444444444</v>
      </c>
      <c r="J17" s="28"/>
      <c r="K17" s="28"/>
      <c r="L17" s="28"/>
      <c r="M17" s="28"/>
      <c r="N17" s="28"/>
      <c r="O17" s="28"/>
      <c r="P17" s="28">
        <v>0.78611111111111109</v>
      </c>
    </row>
    <row r="18" spans="2:16" ht="14.1" customHeight="1" x14ac:dyDescent="0.35">
      <c r="B18" s="35" t="s">
        <v>42</v>
      </c>
      <c r="C18" s="27">
        <v>6131</v>
      </c>
      <c r="D18" s="27">
        <v>6132</v>
      </c>
      <c r="E18" s="27">
        <v>6150</v>
      </c>
      <c r="F18" s="27">
        <v>6162</v>
      </c>
      <c r="G18" s="27">
        <v>6198</v>
      </c>
      <c r="H18" s="27">
        <v>6230</v>
      </c>
      <c r="I18" s="27">
        <v>6236</v>
      </c>
      <c r="J18" s="27"/>
      <c r="K18" s="27"/>
      <c r="L18" s="27"/>
      <c r="M18" s="27"/>
      <c r="N18" s="27"/>
      <c r="O18" s="27"/>
      <c r="P18" s="114">
        <v>6241</v>
      </c>
    </row>
    <row r="19" spans="2:16" ht="14.1" customHeight="1" thickBot="1" x14ac:dyDescent="0.4">
      <c r="B19" s="13" t="s">
        <v>43</v>
      </c>
      <c r="C19" s="29"/>
      <c r="D19" s="27">
        <v>6141</v>
      </c>
      <c r="E19" s="30">
        <v>6161</v>
      </c>
      <c r="F19" s="30">
        <v>6197</v>
      </c>
      <c r="G19" s="30">
        <v>6229</v>
      </c>
      <c r="H19" s="30">
        <v>6235</v>
      </c>
      <c r="I19" s="30">
        <v>6240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10</v>
      </c>
      <c r="E20" s="33">
        <f>IF(ISNUMBER(E18),E19-E18+1,"")</f>
        <v>12</v>
      </c>
      <c r="F20" s="33">
        <f>IF(ISNUMBER(F18),F19-F18+1,"")</f>
        <v>36</v>
      </c>
      <c r="G20" s="33">
        <f>IF(ISNUMBER(G18),G19-G18+1,"")</f>
        <v>32</v>
      </c>
      <c r="H20" s="33">
        <f>IF(ISNUMBER(H18),H19-H18+1,"")</f>
        <v>6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 t="s">
        <v>189</v>
      </c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 t="s">
        <v>189</v>
      </c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0.16458333333333333</v>
      </c>
      <c r="D30" s="43"/>
      <c r="E30" s="43">
        <v>6.25E-2</v>
      </c>
      <c r="F30" s="43"/>
      <c r="G30" s="43"/>
      <c r="H30" s="43"/>
      <c r="I30" s="43">
        <v>0.15972222222222221</v>
      </c>
      <c r="J30" s="43"/>
      <c r="K30" s="44"/>
      <c r="L30" s="43"/>
      <c r="M30" s="43"/>
      <c r="N30" s="43"/>
      <c r="O30" s="45"/>
      <c r="P30" s="46">
        <f>SUM(C30:J30,L30:N30)</f>
        <v>0.38680555555555551</v>
      </c>
    </row>
    <row r="31" spans="2:16" ht="14.1" customHeight="1" x14ac:dyDescent="0.35">
      <c r="B31" s="37" t="s">
        <v>169</v>
      </c>
      <c r="C31" s="47">
        <v>0.16458333333333333</v>
      </c>
      <c r="D31" s="7">
        <v>0.15972222222222221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0.38680555555555551</v>
      </c>
    </row>
    <row r="32" spans="2:16" ht="14.1" customHeight="1" x14ac:dyDescent="0.35">
      <c r="B32" s="37" t="s">
        <v>65</v>
      </c>
      <c r="C32" s="49">
        <v>0.15416666666666667</v>
      </c>
      <c r="D32" s="50">
        <v>0.1</v>
      </c>
      <c r="E32" s="50">
        <v>1.0416666666666666E-2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0.26458333333333334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1.0416666666666657E-2</v>
      </c>
      <c r="D34" s="106">
        <f t="shared" ref="D34:P34" si="1">D31-D32-D33</f>
        <v>5.9722222222222204E-2</v>
      </c>
      <c r="E34" s="106">
        <f t="shared" si="1"/>
        <v>5.2083333333333336E-2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0.12222222222222218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190</v>
      </c>
      <c r="D36" s="155"/>
      <c r="E36" s="154" t="s">
        <v>191</v>
      </c>
      <c r="F36" s="155"/>
      <c r="G36" s="154" t="s">
        <v>193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-159.148</v>
      </c>
      <c r="D72" s="60">
        <v>-158.11600000000001</v>
      </c>
      <c r="E72" s="96" t="s">
        <v>118</v>
      </c>
      <c r="F72" s="60">
        <v>26.22</v>
      </c>
      <c r="G72" s="60">
        <v>25.06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-153.91499999999999</v>
      </c>
      <c r="D73" s="60">
        <v>-153.91499999999999</v>
      </c>
      <c r="E73" s="98" t="s">
        <v>122</v>
      </c>
      <c r="F73" s="60">
        <v>34.21</v>
      </c>
      <c r="G73" s="60">
        <v>37.28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-209.01499999999999</v>
      </c>
      <c r="D74" s="60">
        <v>-209.91399999999999</v>
      </c>
      <c r="E74" s="98" t="s">
        <v>127</v>
      </c>
      <c r="F74" s="116">
        <v>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-120.527</v>
      </c>
      <c r="D75" s="60">
        <v>-122.182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36.006</v>
      </c>
      <c r="D76" s="60">
        <v>36.387999999999998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33.978000000000002</v>
      </c>
      <c r="D77" s="60">
        <v>33.728099999999998</v>
      </c>
      <c r="E77" s="98" t="s">
        <v>142</v>
      </c>
      <c r="F77" s="116">
        <v>265</v>
      </c>
      <c r="G77" s="116">
        <v>260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29.56</v>
      </c>
      <c r="D78" s="60">
        <v>29.228999999999999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28.122</v>
      </c>
      <c r="D79" s="60">
        <v>27.672000000000001</v>
      </c>
      <c r="E79" s="96" t="s">
        <v>152</v>
      </c>
      <c r="F79" s="60">
        <v>18</v>
      </c>
      <c r="G79" s="60">
        <v>20.3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4.0999999999999997E-6</v>
      </c>
      <c r="D80" s="115">
        <v>4.4000000000000002E-6</v>
      </c>
      <c r="E80" s="98" t="s">
        <v>157</v>
      </c>
      <c r="F80" s="60">
        <v>50.3</v>
      </c>
      <c r="G80" s="60">
        <v>56.4</v>
      </c>
      <c r="H80" s="97"/>
      <c r="I80" s="94" t="s">
        <v>158</v>
      </c>
      <c r="J80" s="59">
        <v>0</v>
      </c>
      <c r="K80" s="93" t="s">
        <v>159</v>
      </c>
      <c r="L80" s="59">
        <v>1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196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2025-03-22T19:05:08Z</dcterms:modified>
</cp:coreProperties>
</file>