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0116D7BE-54BD-44E9-9DB3-F100376EB46A}" xr6:coauthVersionLast="47" xr6:coauthVersionMax="47" xr10:uidLastSave="{00000000-0000-0000-0000-000000000000}"/>
  <bookViews>
    <workbookView xWindow="25056" yWindow="9588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<sst xmlns="http://schemas.openxmlformats.org/spreadsheetml/2006/main" count="208" uniqueCount="194">
  <si>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</si>
  <si>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</si>
  <si>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</si>
  <si>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</si>
  <si>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</si>
  <si>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</si>
  <si>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</si>
  <si>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</si>
  <si>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</si>
  <si>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</si>
  <si>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</si>
  <si>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</si>
  <si>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</si>
  <si>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</si>
  <si>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</si>
  <si>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</si>
  <si>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</si>
  <si>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</si>
  <si>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</si>
  <si>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</si>
  <si>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</si>
  <si>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</si>
  <si>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</si>
  <si>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</si>
  <si>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</si>
  <si>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</si>
  <si>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</si>
  <si>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</si>
  <si>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</si>
  <si>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</si>
  <si>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</si>
  <si>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</si>
  <si>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</si>
  <si>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</si>
  <si>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</si>
  <si>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</si>
  <si>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</si>
  <si>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</si>
  <si>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</si>
  <si>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</si>
  <si>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</si>
  <si>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</si>
  <si>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</si>
  <si>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</si>
  <si>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</si>
  <si>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</si>
  <si>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</si>
  <si>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</si>
  <si>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</si>
  <si>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</si>
  <si>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</si>
  <si>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</si>
  <si>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</si>
  <si>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</si>
  <si>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</si>
  <si>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</si>
  <si>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</si>
  <si>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</si>
  <si>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</si>
  <si>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</si>
  <si>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</si>
  <si>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</si>
  <si>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</si>
  <si>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</si>
  <si>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</si>
  <si>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</si>
  <si>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</si>
  <si>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</si>
  <si>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</si>
  <si>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</si>
  <si>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</si>
  <si>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</si>
  <si>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</si>
  <si>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</si>
  <si>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</si>
  <si>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</si>
  <si>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</si>
  <si>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</si>
  <si>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</si>
  <si>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</si>
  <si>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</si>
  <si>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</si>
  <si>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</si>
  <si>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</si>
  <si>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</si>
  <si>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</si>
  <si>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</si>
  <si>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</si>
  <si>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</si>
  <si>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</si>
  <si>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</si>
  <si>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</si>
  <si>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</si>
  <si>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</si>
  <si>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</si>
  <si>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</si>
  <si>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</si>
  <si>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</si>
  <si>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</si>
  <si>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</si>
  <si>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</si>
  <si>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</si>
  <si>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</si>
  <si>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</si>
  <si>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</si>
  <si>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</si>
  <si>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</si>
  <si>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</si>
  <si>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</si>
  <si>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</si>
  <si>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</si>
  <si>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</si>
  <si>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</si>
  <si>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</si>
  <si>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</si>
  <si>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</si>
  <si>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</si>
  <si>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</si>
  <si>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</si>
  <si>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</si>
  <si>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</si>
  <si>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</si>
  <si>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</si>
  <si>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</si>
  <si>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</si>
  <si>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</si>
  <si>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</si>
  <si>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</si>
  <si>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</si>
  <si>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</si>
  <si>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</si>
  <si>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</si>
  <si>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</si>
  <si>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</si>
  <si>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</si>
  <si>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</si>
  <si>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</si>
  <si>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</si>
  <si>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</si>
  <si>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</si>
  <si>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</si>
  <si>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</si>
  <si>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</si>
  <si>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</si>
  <si>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</si>
  <si>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</si>
  <si>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</si>
  <si>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</si>
  <si>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</si>
  <si>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</si>
  <si>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</si>
  <si>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</si>
  <si>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</si>
  <si>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</si>
  <si>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</si>
  <si>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</si>
  <si>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</si>
  <si>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</si>
  <si>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</si>
  <si>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</si>
  <si>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</si>
  <si>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</si>
  <si>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</si>
  <si>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</si>
  <si>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</si>
  <si>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</si>
  <si>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</si>
  <si>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</si>
  <si>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</si>
  <si>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</si>
  <si>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</si>
  <si>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</si>
  <si>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</si>
  <si>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</si>
  <si>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</si>
  <si>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</si>
  <si>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</si>
  <si>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</si>
  <si>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</si>
  <si>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</si>
  <si>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</si>
  <si>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</si>
  <si>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</si>
  <si>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</si>
  <si>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</si>
  <si>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</si>
  <si>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KSP</t>
    <phoneticPr fontId="3" type="noConversion"/>
  </si>
  <si>
    <t>ESE</t>
    <phoneticPr fontId="3" type="noConversion"/>
  </si>
  <si>
    <t>-</t>
    <phoneticPr fontId="3" type="noConversion"/>
  </si>
  <si>
    <t>DIR-KSP</t>
    <phoneticPr fontId="3" type="noConversion"/>
  </si>
  <si>
    <t>15s/24k 20s/23k</t>
    <phoneticPr fontId="3" type="noConversion"/>
  </si>
  <si>
    <t>10s/25k 30s/23k</t>
    <phoneticPr fontId="3" type="noConversion"/>
  </si>
  <si>
    <t>[16:30] 높은 습도(viasala 78%/ topring 86%)및 강풍(12m/s ~ 15m/s)과 맞바람(ESE)으로 인한 관측 대기 후 / [18:21] 관측 종료</t>
    <phoneticPr fontId="3" type="noConversion"/>
  </si>
  <si>
    <t>DS9(영상확인) 2회 꺼짐(처음 오류가 나서 재실행하면 몇 분내에 다시 자동 종료 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</si>
</sst>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B88" sqref="B88:P88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45720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75.415896487985208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0.41458333333333336</v>
      </c>
      <c r="D9" s="8">
        <v>1.5</v>
      </c>
      <c r="E9" s="8">
        <v>17.3</v>
      </c>
      <c r="F9" s="8">
        <v>66.8</v>
      </c>
      <c r="G9" s="36" t="s">
        <v>187</v>
      </c>
      <c r="H9" s="8">
        <v>9.6999999999999993</v>
      </c>
      <c r="I9" s="36">
        <v>23.9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2.1</v>
      </c>
      <c r="E10" s="8">
        <v>14.5</v>
      </c>
      <c r="F10" s="8">
        <v>78.099999999999994</v>
      </c>
      <c r="G10" s="36" t="s">
        <v>187</v>
      </c>
      <c r="H10" s="8">
        <v>8.1999999999999993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0.76458333333333328</v>
      </c>
      <c r="D11" s="15" t="s">
        <v>188</v>
      </c>
      <c r="E11" s="15">
        <v>14.4</v>
      </c>
      <c r="F11" s="15">
        <v>80.7</v>
      </c>
      <c r="G11" s="36" t="s">
        <v>187</v>
      </c>
      <c r="H11" s="15">
        <v>11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</v>
      </c>
      <c r="D12" s="19">
        <f>AVERAGE(D9:D11)</f>
        <v>1.8</v>
      </c>
      <c r="E12" s="19">
        <f>AVERAGE(E9:E11)</f>
        <v>15.4</v>
      </c>
      <c r="F12" s="20">
        <f>AVERAGE(F9:F11)</f>
        <v>75.199999999999989</v>
      </c>
      <c r="G12" s="21"/>
      <c r="H12" s="22">
        <f>AVERAGE(H9:H11)</f>
        <v>9.6333333333333329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186</v>
      </c>
      <c r="G16" s="117" t="s">
        <v>189</v>
      </c>
      <c r="H16" s="11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0.36458333333333331</v>
      </c>
      <c r="D17" s="28">
        <v>0.3659722222222222</v>
      </c>
      <c r="E17" s="28">
        <v>0.39097222222222222</v>
      </c>
      <c r="F17" s="28">
        <v>0.40902777777777777</v>
      </c>
      <c r="G17" s="28">
        <v>0.49791666666666667</v>
      </c>
      <c r="H17" s="28">
        <v>0.67291666666666672</v>
      </c>
      <c r="I17" s="28">
        <v>0.76458333333333328</v>
      </c>
      <c r="J17" s="28"/>
      <c r="K17" s="28"/>
      <c r="L17" s="28"/>
      <c r="M17" s="28"/>
      <c r="N17" s="28"/>
      <c r="O17" s="28"/>
      <c r="P17" s="28">
        <v>0.76875000000000004</v>
      </c>
    </row>
    <row r="18" spans="2:16" ht="14.1" customHeight="1" x14ac:dyDescent="0.35">
      <c r="B18" s="35" t="s">
        <v>42</v>
      </c>
      <c r="C18" s="27">
        <v>4405</v>
      </c>
      <c r="D18" s="27">
        <v>4406</v>
      </c>
      <c r="E18" s="27">
        <v>4423</v>
      </c>
      <c r="F18" s="27">
        <v>4435</v>
      </c>
      <c r="G18" s="27">
        <v>4489</v>
      </c>
      <c r="H18" s="27">
        <v>4598</v>
      </c>
      <c r="I18" s="27">
        <v>4604</v>
      </c>
      <c r="J18" s="27"/>
      <c r="K18" s="27"/>
      <c r="L18" s="27"/>
      <c r="M18" s="27"/>
      <c r="N18" s="27"/>
      <c r="O18" s="27"/>
      <c r="P18" s="118">
        <v>4609</v>
      </c>
    </row>
    <row r="19" spans="2:16" ht="14.1" customHeight="1" thickBot="1" x14ac:dyDescent="0.4">
      <c r="B19" s="13" t="s">
        <v>43</v>
      </c>
      <c r="C19" s="29"/>
      <c r="D19" s="27">
        <v>4415</v>
      </c>
      <c r="E19" s="30">
        <v>4434</v>
      </c>
      <c r="F19" s="30">
        <v>4488</v>
      </c>
      <c r="G19" s="30">
        <v>4597</v>
      </c>
      <c r="H19" s="30">
        <v>4603</v>
      </c>
      <c r="I19" s="30">
        <v>4608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12</v>
      </c>
      <c r="F20" s="33">
        <f>IF(ISNUMBER(F18),F19-F18+1,"")</f>
        <v>54</v>
      </c>
      <c r="G20" s="33">
        <f>IF(ISNUMBER(G18),G19-G18+1,"")</f>
        <v>109</v>
      </c>
      <c r="H20" s="33">
        <f>IF(ISNUMBER(H18),H19-H18+1,"")</f>
        <v>6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>
        <v>0.375</v>
      </c>
      <c r="D24" s="106">
        <v>0.37777777777777777</v>
      </c>
      <c r="E24" s="113" t="s">
        <v>177</v>
      </c>
      <c r="F24" s="166" t="s">
        <v>191</v>
      </c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>
        <v>0.37916666666666665</v>
      </c>
      <c r="D26" s="106">
        <v>0.38055555555555554</v>
      </c>
      <c r="E26" s="113" t="s">
        <v>164</v>
      </c>
      <c r="F26" s="166" t="s">
        <v>190</v>
      </c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0.10486111111111111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>
        <v>0.17222222222222222</v>
      </c>
      <c r="O30" s="45"/>
      <c r="P30" s="46">
        <f>SUM(C30:J30,L30:N30)</f>
        <v>0.36041666666666666</v>
      </c>
    </row>
    <row r="31" spans="2:16" ht="14.1" customHeight="1" x14ac:dyDescent="0.35">
      <c r="B31" s="37" t="s">
        <v>169</v>
      </c>
      <c r="C31" s="47">
        <v>0.10486111111111111</v>
      </c>
      <c r="D31" s="7">
        <v>0.25486111111111109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0.37569444444444444</v>
      </c>
    </row>
    <row r="32" spans="2:16" ht="14.1" customHeight="1" x14ac:dyDescent="0.35">
      <c r="B32" s="37" t="s">
        <v>65</v>
      </c>
      <c r="C32" s="49">
        <v>9.2361111111111116E-2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9.2361111111111116E-2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1.2499999999999997E-2</v>
      </c>
      <c r="D34" s="110">
        <f t="shared" ref="D34:P34" si="1">D31-D32-D33</f>
        <v>0.25486111111111109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0.28333333333333333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192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185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-158.5</v>
      </c>
      <c r="D72" s="60">
        <v>-159.6</v>
      </c>
      <c r="E72" s="100" t="s">
        <v>118</v>
      </c>
      <c r="F72" s="60">
        <v>26.8</v>
      </c>
      <c r="G72" s="60">
        <v>24.4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-153.9</v>
      </c>
      <c r="D73" s="60">
        <v>-155.4</v>
      </c>
      <c r="E73" s="102" t="s">
        <v>122</v>
      </c>
      <c r="F73" s="61">
        <v>34.700000000000003</v>
      </c>
      <c r="G73" s="61">
        <v>37.9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-212.2</v>
      </c>
      <c r="D74" s="60">
        <v>-211.6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-121.9</v>
      </c>
      <c r="D75" s="60">
        <v>-124.9</v>
      </c>
      <c r="E75" s="102" t="s">
        <v>132</v>
      </c>
      <c r="F75" s="62">
        <v>50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36.4</v>
      </c>
      <c r="D76" s="60">
        <v>34.5</v>
      </c>
      <c r="E76" s="102" t="s">
        <v>137</v>
      </c>
      <c r="F76" s="62">
        <v>50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34.299999999999997</v>
      </c>
      <c r="D77" s="60">
        <v>32.200000000000003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29.9</v>
      </c>
      <c r="D78" s="60">
        <v>27.8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28.5</v>
      </c>
      <c r="D79" s="60">
        <v>26.3</v>
      </c>
      <c r="E79" s="100" t="s">
        <v>152</v>
      </c>
      <c r="F79" s="60">
        <v>17.399999999999999</v>
      </c>
      <c r="G79" s="60">
        <v>16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1.9300000000000002E-6</v>
      </c>
      <c r="D80" s="64">
        <v>1.9599999999999999E-6</v>
      </c>
      <c r="E80" s="102" t="s">
        <v>157</v>
      </c>
      <c r="F80" s="61">
        <v>64.099999999999994</v>
      </c>
      <c r="G80" s="61">
        <v>73.8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184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 t="s">
        <v>193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2025-03-04T18:46:25Z</dcterms:modified>
</cp:coreProperties>
</file>