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0116D7BE-54BD-44E9-9DB3-F100376EB46A}" xr6:coauthVersionLast="47" xr6:coauthVersionMax="47" xr10:uidLastSave="{00000000-0000-0000-0000-000000000000}"/>
  <bookViews>
    <workbookView xWindow="25056" yWindow="9588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<sst xmlns="http://schemas.openxmlformats.org/spreadsheetml/2006/main" count="208" uniqueCount="194">
  <si>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</si>
  <si>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</si>
  <si>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</si>
  <si>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</si>
  <si>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</si>
  <si>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</si>
  <si>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</si>
  <si>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</si>
  <si>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</si>
  <si>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</si>
  <si>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</si>
  <si>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</si>
  <si>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</si>
  <si>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</si>
  <si>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</si>
  <si>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</si>
  <si>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</si>
  <si>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</si>
  <si>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</si>
  <si>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</si>
  <si>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</si>
  <si>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</si>
  <si>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</si>
  <si>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</si>
  <si>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</si>
  <si>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</si>
  <si>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</si>
  <si>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</si>
  <si>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</si>
  <si>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</si>
  <si>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</si>
  <si>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</si>
  <si>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</si>
  <si>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</si>
  <si>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</si>
  <si>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</si>
  <si>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</si>
  <si>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</si>
  <si>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</si>
  <si>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</si>
  <si>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</si>
  <si>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</si>
  <si>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</si>
  <si>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</si>
  <si>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</si>
  <si>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</si>
  <si>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</si>
  <si>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</si>
  <si>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</si>
  <si>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</si>
  <si>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</si>
  <si>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</si>
  <si>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</si>
  <si>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</si>
  <si>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</si>
  <si>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</si>
  <si>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</si>
  <si>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</si>
  <si>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</si>
  <si>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</si>
  <si>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</si>
  <si>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</si>
  <si>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</si>
  <si>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</si>
  <si>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</si>
  <si>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</si>
  <si>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</si>
  <si>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</si>
  <si>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</si>
  <si>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</si>
  <si>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</si>
  <si>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</si>
  <si>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</si>
  <si>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</si>
  <si>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</si>
  <si>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</si>
  <si>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</si>
  <si>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</si>
  <si>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</si>
  <si>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</si>
  <si>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</si>
  <si>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</si>
  <si>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</si>
  <si>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</si>
  <si>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</si>
  <si>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</si>
  <si>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</si>
  <si>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</si>
  <si>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</si>
  <si>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</si>
  <si>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</si>
  <si>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</si>
  <si>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</si>
  <si>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</si>
  <si>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</si>
  <si>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</si>
  <si>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</si>
  <si>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</si>
  <si>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</si>
  <si>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</si>
  <si>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</si>
  <si>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</si>
  <si>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</si>
  <si>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</si>
  <si>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</si>
  <si>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</si>
  <si>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</si>
  <si>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</si>
  <si>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</si>
  <si>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</si>
  <si>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</si>
  <si>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</si>
  <si>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</si>
  <si>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</si>
  <si>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</si>
  <si>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</si>
  <si>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</si>
  <si>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</si>
  <si>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</si>
  <si>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</si>
  <si>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</si>
  <si>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</si>
  <si>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</si>
  <si>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</si>
  <si>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</si>
  <si>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</si>
  <si>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</si>
  <si>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</si>
  <si>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</si>
  <si>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</si>
  <si>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</si>
  <si>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</si>
  <si>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</si>
  <si>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</si>
  <si>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</si>
  <si>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</si>
  <si>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</si>
  <si>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</si>
  <si>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</si>
  <si>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</si>
  <si>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</si>
  <si>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</si>
  <si>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</si>
  <si>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</si>
  <si>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</si>
  <si>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</si>
  <si>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</si>
  <si>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</si>
  <si>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</si>
  <si>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</si>
  <si>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</si>
  <si>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</si>
  <si>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</si>
  <si>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</si>
  <si>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</si>
  <si>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</si>
  <si>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</si>
  <si>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</si>
  <si>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</si>
  <si>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</si>
  <si>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</si>
  <si>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</si>
  <si>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</si>
  <si>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</si>
  <si>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</si>
  <si>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</si>
  <si>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</si>
  <si>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</si>
  <si>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</si>
  <si>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</si>
  <si>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</si>
  <si>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</si>
  <si>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</si>
  <si>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</si>
  <si>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</si>
  <si>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</si>
  <si>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</si>
  <si>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</si>
  <si>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</si>
  <si>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</si>
  <si>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</si>
  <si>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BLG</t>
    <phoneticPr fontId="3" type="noConversion"/>
  </si>
  <si>
    <t>ALL</t>
    <phoneticPr fontId="3" type="noConversion"/>
  </si>
  <si>
    <t>김예은</t>
    <phoneticPr fontId="3" type="noConversion"/>
  </si>
  <si>
    <t>월령 40% 이하으로 방풍막 연결 해제</t>
    <phoneticPr fontId="3" type="noConversion"/>
  </si>
  <si>
    <t xml:space="preserve">BLG K2 mode(mkk2list.f) LAST No. </t>
    <phoneticPr fontId="3" type="noConversion"/>
  </si>
  <si>
    <t>KSP</t>
    <phoneticPr fontId="3" type="noConversion"/>
  </si>
  <si>
    <t>ESE</t>
    <phoneticPr fontId="3" type="noConversion"/>
  </si>
  <si>
    <t>-</t>
    <phoneticPr fontId="3" type="noConversion"/>
  </si>
  <si>
    <t>DIR-KSP</t>
    <phoneticPr fontId="3" type="noConversion"/>
  </si>
  <si>
    <t>15s/24k 20s/23k</t>
    <phoneticPr fontId="3" type="noConversion"/>
  </si>
  <si>
    <t>10s/25k 30s/23k</t>
    <phoneticPr fontId="3" type="noConversion"/>
  </si>
  <si>
    <t>[16:30] 높은 습도(viasala 78%/ topring 86%)및 강풍(12m/s ~ 15m/s)과 맞바람(ESE)으로 인한 관측 대기 후 / [18:21] 관측 종료</t>
    <phoneticPr fontId="3" type="noConversion"/>
  </si>
  <si>
    <t>DS9(영상확인) 2회 꺼짐(처음 오류가 나서 재실행하면 몇 분내에 다시 자동 종료 됨)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</si>
</sst>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0" zoomScale="145" zoomScaleNormal="145" workbookViewId="0">
      <selection activeCell="B88" sqref="B88:P88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9">
        <v>45720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75.415896487985208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8" t="s">
        <v>6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0.41458333333333336</v>
      </c>
      <c r="D9" s="8">
        <v>1.5</v>
      </c>
      <c r="E9" s="8">
        <v>17.3</v>
      </c>
      <c r="F9" s="8">
        <v>66.8</v>
      </c>
      <c r="G9" s="36" t="s">
        <v>187</v>
      </c>
      <c r="H9" s="8">
        <v>9.6999999999999993</v>
      </c>
      <c r="I9" s="36">
        <v>23.9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2.1</v>
      </c>
      <c r="E10" s="8">
        <v>14.5</v>
      </c>
      <c r="F10" s="8">
        <v>78.099999999999994</v>
      </c>
      <c r="G10" s="36" t="s">
        <v>187</v>
      </c>
      <c r="H10" s="8">
        <v>8.1999999999999993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0.76458333333333328</v>
      </c>
      <c r="D11" s="15" t="s">
        <v>188</v>
      </c>
      <c r="E11" s="15">
        <v>14.4</v>
      </c>
      <c r="F11" s="15">
        <v>80.7</v>
      </c>
      <c r="G11" s="36" t="s">
        <v>187</v>
      </c>
      <c r="H11" s="15">
        <v>11</v>
      </c>
      <c r="I11" s="16"/>
      <c r="J11" s="9">
        <f>IF(L11, 1, 0) + IF(M11, 2, 0) + IF(N11, 4, 0) + IF(O11, 8, 0) + IF(P11, 16, 0)</f>
        <v>6</v>
      </c>
      <c r="K11" s="12" t="b">
        <v>1</v>
      </c>
      <c r="L11" s="12" t="b">
        <v>0</v>
      </c>
      <c r="M11" s="12" t="b">
        <v>1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24.35</v>
      </c>
      <c r="D12" s="19">
        <f>AVERAGE(D9:D11)</f>
        <v>1.8</v>
      </c>
      <c r="E12" s="19">
        <f>AVERAGE(E9:E11)</f>
        <v>15.4</v>
      </c>
      <c r="F12" s="20">
        <f>AVERAGE(F9:F11)</f>
        <v>75.199999999999989</v>
      </c>
      <c r="G12" s="21"/>
      <c r="H12" s="22">
        <f>AVERAGE(H9:H11)</f>
        <v>9.6333333333333329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8" t="s">
        <v>25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186</v>
      </c>
      <c r="G16" s="117" t="s">
        <v>189</v>
      </c>
      <c r="H16" s="117" t="s">
        <v>181</v>
      </c>
      <c r="I16" s="27" t="s">
        <v>182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0.36458333333333331</v>
      </c>
      <c r="D17" s="28">
        <v>0.3659722222222222</v>
      </c>
      <c r="E17" s="28">
        <v>0.39097222222222222</v>
      </c>
      <c r="F17" s="28">
        <v>0.40902777777777777</v>
      </c>
      <c r="G17" s="28">
        <v>0.49791666666666667</v>
      </c>
      <c r="H17" s="28">
        <v>0.67291666666666672</v>
      </c>
      <c r="I17" s="28">
        <v>0.76458333333333328</v>
      </c>
      <c r="J17" s="28"/>
      <c r="K17" s="28"/>
      <c r="L17" s="28"/>
      <c r="M17" s="28"/>
      <c r="N17" s="28"/>
      <c r="O17" s="28"/>
      <c r="P17" s="28">
        <v>0.76875000000000004</v>
      </c>
    </row>
    <row r="18" spans="2:16" ht="14.1" customHeight="1" x14ac:dyDescent="0.35">
      <c r="B18" s="35" t="s">
        <v>42</v>
      </c>
      <c r="C18" s="27">
        <v>4405</v>
      </c>
      <c r="D18" s="27">
        <v>4406</v>
      </c>
      <c r="E18" s="27">
        <v>4423</v>
      </c>
      <c r="F18" s="27">
        <v>4435</v>
      </c>
      <c r="G18" s="27">
        <v>4489</v>
      </c>
      <c r="H18" s="27">
        <v>4598</v>
      </c>
      <c r="I18" s="27">
        <v>4604</v>
      </c>
      <c r="J18" s="27"/>
      <c r="K18" s="27"/>
      <c r="L18" s="27"/>
      <c r="M18" s="27"/>
      <c r="N18" s="27"/>
      <c r="O18" s="27"/>
      <c r="P18" s="118">
        <v>4609</v>
      </c>
    </row>
    <row r="19" spans="2:16" ht="14.1" customHeight="1" thickBot="1" x14ac:dyDescent="0.4">
      <c r="B19" s="13" t="s">
        <v>43</v>
      </c>
      <c r="C19" s="29"/>
      <c r="D19" s="27">
        <v>4415</v>
      </c>
      <c r="E19" s="30">
        <v>4434</v>
      </c>
      <c r="F19" s="30">
        <v>4488</v>
      </c>
      <c r="G19" s="30">
        <v>4597</v>
      </c>
      <c r="H19" s="30">
        <v>4603</v>
      </c>
      <c r="I19" s="30">
        <v>4608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10</v>
      </c>
      <c r="E20" s="33">
        <f>IF(ISNUMBER(E18),E19-E18+1,"")</f>
        <v>12</v>
      </c>
      <c r="F20" s="33">
        <f>IF(ISNUMBER(F18),F19-F18+1,"")</f>
        <v>54</v>
      </c>
      <c r="G20" s="33">
        <f>IF(ISNUMBER(G18),G19-G18+1,"")</f>
        <v>109</v>
      </c>
      <c r="H20" s="33">
        <f>IF(ISNUMBER(H18),H19-H18+1,"")</f>
        <v>6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7" t="s">
        <v>45</v>
      </c>
      <c r="C22" s="35" t="s">
        <v>21</v>
      </c>
      <c r="D22" s="35" t="s">
        <v>23</v>
      </c>
      <c r="E22" s="35" t="s">
        <v>46</v>
      </c>
      <c r="F22" s="168" t="s">
        <v>47</v>
      </c>
      <c r="G22" s="168"/>
      <c r="H22" s="168"/>
      <c r="I22" s="168"/>
      <c r="J22" s="35" t="s">
        <v>21</v>
      </c>
      <c r="K22" s="35" t="s">
        <v>23</v>
      </c>
      <c r="L22" s="35" t="s">
        <v>46</v>
      </c>
      <c r="M22" s="168" t="s">
        <v>47</v>
      </c>
      <c r="N22" s="168"/>
      <c r="O22" s="168"/>
      <c r="P22" s="168"/>
    </row>
    <row r="23" spans="2:16" ht="13.5" customHeight="1" x14ac:dyDescent="0.35">
      <c r="B23" s="167"/>
      <c r="C23" s="116"/>
      <c r="D23" s="116"/>
      <c r="E23" s="36" t="s">
        <v>48</v>
      </c>
      <c r="F23" s="166"/>
      <c r="G23" s="166"/>
      <c r="H23" s="166"/>
      <c r="I23" s="166"/>
      <c r="J23" s="106"/>
      <c r="K23" s="106"/>
      <c r="L23" s="116" t="s">
        <v>164</v>
      </c>
      <c r="M23" s="166"/>
      <c r="N23" s="166"/>
      <c r="O23" s="166"/>
      <c r="P23" s="166"/>
    </row>
    <row r="24" spans="2:16" ht="13.5" customHeight="1" x14ac:dyDescent="0.35">
      <c r="B24" s="167"/>
      <c r="C24" s="106">
        <v>0.375</v>
      </c>
      <c r="D24" s="106">
        <v>0.37777777777777777</v>
      </c>
      <c r="E24" s="113" t="s">
        <v>177</v>
      </c>
      <c r="F24" s="166" t="s">
        <v>191</v>
      </c>
      <c r="G24" s="166"/>
      <c r="H24" s="166"/>
      <c r="I24" s="166"/>
      <c r="J24" s="106"/>
      <c r="K24" s="106"/>
      <c r="L24" s="36" t="s">
        <v>175</v>
      </c>
      <c r="M24" s="166"/>
      <c r="N24" s="166"/>
      <c r="O24" s="166"/>
      <c r="P24" s="166"/>
    </row>
    <row r="25" spans="2:16" ht="13.5" customHeight="1" x14ac:dyDescent="0.35">
      <c r="B25" s="167"/>
      <c r="C25" s="116"/>
      <c r="D25" s="116"/>
      <c r="E25" s="113" t="s">
        <v>170</v>
      </c>
      <c r="F25" s="166"/>
      <c r="G25" s="166"/>
      <c r="H25" s="166"/>
      <c r="I25" s="166"/>
      <c r="J25" s="106"/>
      <c r="K25" s="106"/>
      <c r="L25" s="36" t="s">
        <v>49</v>
      </c>
      <c r="M25" s="166"/>
      <c r="N25" s="166"/>
      <c r="O25" s="166"/>
      <c r="P25" s="166"/>
    </row>
    <row r="26" spans="2:16" ht="13.5" customHeight="1" x14ac:dyDescent="0.35">
      <c r="B26" s="167"/>
      <c r="C26" s="106">
        <v>0.37916666666666665</v>
      </c>
      <c r="D26" s="106">
        <v>0.38055555555555554</v>
      </c>
      <c r="E26" s="113" t="s">
        <v>164</v>
      </c>
      <c r="F26" s="166" t="s">
        <v>190</v>
      </c>
      <c r="G26" s="166"/>
      <c r="H26" s="166"/>
      <c r="I26" s="166"/>
      <c r="J26" s="106"/>
      <c r="K26" s="106"/>
      <c r="L26" s="36" t="s">
        <v>176</v>
      </c>
      <c r="M26" s="166"/>
      <c r="N26" s="166"/>
      <c r="O26" s="166"/>
      <c r="P26" s="166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8" t="s">
        <v>50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0.10486111111111111</v>
      </c>
      <c r="D30" s="43">
        <v>8.3333333333333329E-2</v>
      </c>
      <c r="E30" s="43"/>
      <c r="F30" s="43"/>
      <c r="G30" s="43"/>
      <c r="H30" s="43"/>
      <c r="I30" s="43"/>
      <c r="J30" s="43"/>
      <c r="K30" s="44"/>
      <c r="L30" s="43"/>
      <c r="M30" s="43"/>
      <c r="N30" s="43">
        <v>0.17222222222222222</v>
      </c>
      <c r="O30" s="45"/>
      <c r="P30" s="46">
        <f>SUM(C30:J30,L30:N30)</f>
        <v>0.36041666666666666</v>
      </c>
    </row>
    <row r="31" spans="2:16" ht="14.1" customHeight="1" x14ac:dyDescent="0.35">
      <c r="B31" s="37" t="s">
        <v>169</v>
      </c>
      <c r="C31" s="47">
        <v>0.10486111111111111</v>
      </c>
      <c r="D31" s="7">
        <v>0.25486111111111109</v>
      </c>
      <c r="E31" s="7"/>
      <c r="F31" s="7"/>
      <c r="G31" s="7"/>
      <c r="H31" s="7"/>
      <c r="I31" s="7"/>
      <c r="J31" s="7"/>
      <c r="K31" s="7">
        <v>1.5972222222222221E-2</v>
      </c>
      <c r="L31" s="7"/>
      <c r="M31" s="7"/>
      <c r="N31" s="7"/>
      <c r="O31" s="48"/>
      <c r="P31" s="46">
        <f>SUM(C31:N31)</f>
        <v>0.37569444444444444</v>
      </c>
    </row>
    <row r="32" spans="2:16" ht="14.1" customHeight="1" x14ac:dyDescent="0.35">
      <c r="B32" s="37" t="s">
        <v>65</v>
      </c>
      <c r="C32" s="49">
        <v>9.2361111111111116E-2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9.2361111111111116E-2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9" t="s">
        <v>166</v>
      </c>
      <c r="C34" s="110">
        <f>C31-C32-C33</f>
        <v>1.2499999999999997E-2</v>
      </c>
      <c r="D34" s="110">
        <f t="shared" ref="D34:P34" si="1">D31-D32-D33</f>
        <v>0.25486111111111109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1.5972222222222221E-2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0.28333333333333333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3" t="s">
        <v>67</v>
      </c>
      <c r="C36" s="156"/>
      <c r="D36" s="157"/>
      <c r="E36" s="156"/>
      <c r="F36" s="157"/>
      <c r="G36" s="156"/>
      <c r="H36" s="157"/>
      <c r="I36" s="156"/>
      <c r="J36" s="157"/>
      <c r="K36" s="156"/>
      <c r="L36" s="157"/>
      <c r="M36" s="156"/>
      <c r="N36" s="157"/>
      <c r="O36" s="152"/>
      <c r="P36" s="152"/>
    </row>
    <row r="37" spans="2:16" ht="18" customHeight="1" x14ac:dyDescent="0.35">
      <c r="B37" s="154"/>
      <c r="C37" s="156"/>
      <c r="D37" s="157"/>
      <c r="E37" s="152"/>
      <c r="F37" s="152"/>
      <c r="G37" s="152"/>
      <c r="H37" s="152"/>
      <c r="I37" s="152"/>
      <c r="J37" s="152"/>
      <c r="K37" s="152"/>
      <c r="L37" s="152"/>
      <c r="M37" s="156"/>
      <c r="N37" s="157"/>
      <c r="O37" s="152"/>
      <c r="P37" s="152"/>
    </row>
    <row r="38" spans="2:16" ht="18" customHeight="1" x14ac:dyDescent="0.3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3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3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3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4" t="s">
        <v>68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" customHeight="1" x14ac:dyDescent="0.35">
      <c r="B44" s="126" t="s">
        <v>192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35">
      <c r="B45" s="147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35">
      <c r="B46" s="148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35">
      <c r="B47" s="148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35"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1"/>
    </row>
    <row r="49" spans="2:16" ht="14.1" customHeight="1" x14ac:dyDescent="0.35">
      <c r="B49" s="14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35"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35">
      <c r="B51" s="126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35">
      <c r="B52" s="126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4">
      <c r="B53" s="132" t="s">
        <v>167</v>
      </c>
      <c r="C53" s="133"/>
      <c r="D53" s="115"/>
      <c r="E53" s="115"/>
      <c r="F53" s="115"/>
      <c r="G53" s="134"/>
      <c r="H53" s="133"/>
      <c r="I53" s="133"/>
      <c r="J53" s="133"/>
      <c r="K53" s="133"/>
      <c r="L53" s="133"/>
      <c r="M53" s="133"/>
      <c r="N53" s="133"/>
      <c r="O53" s="133"/>
      <c r="P53" s="135"/>
    </row>
    <row r="54" spans="2:16" ht="14.1" customHeight="1" thickTop="1" thickBot="1" x14ac:dyDescent="0.4">
      <c r="B54" s="127" t="s">
        <v>185</v>
      </c>
      <c r="C54" s="128"/>
      <c r="D54" s="128"/>
      <c r="E54" s="128"/>
      <c r="F54" s="112">
        <v>429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1"/>
    </row>
    <row r="55" spans="2:16" ht="13.5" customHeight="1" thickTop="1" x14ac:dyDescent="0.35"/>
    <row r="56" spans="2:16" ht="17.25" customHeight="1" x14ac:dyDescent="0.3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3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35">
      <c r="B59" s="119" t="s">
        <v>76</v>
      </c>
      <c r="C59" s="120"/>
      <c r="D59" s="58">
        <v>7</v>
      </c>
      <c r="E59" s="119" t="s">
        <v>77</v>
      </c>
      <c r="F59" s="120"/>
      <c r="G59" s="58" t="b">
        <v>1</v>
      </c>
      <c r="H59" s="121" t="s">
        <v>78</v>
      </c>
      <c r="I59" s="120"/>
      <c r="J59" s="58" t="b">
        <v>1</v>
      </c>
      <c r="K59" s="121" t="s">
        <v>79</v>
      </c>
      <c r="L59" s="120"/>
      <c r="M59" s="58" t="b">
        <v>1</v>
      </c>
      <c r="N59" s="122" t="s">
        <v>80</v>
      </c>
      <c r="O59" s="120"/>
      <c r="P59" s="58" t="b">
        <v>1</v>
      </c>
    </row>
    <row r="60" spans="2:16" ht="20.100000000000001" customHeight="1" x14ac:dyDescent="0.35">
      <c r="B60" s="119" t="s">
        <v>81</v>
      </c>
      <c r="C60" s="120"/>
      <c r="D60" s="58" t="b">
        <v>1</v>
      </c>
      <c r="E60" s="119" t="s">
        <v>82</v>
      </c>
      <c r="F60" s="120"/>
      <c r="G60" s="58" t="b">
        <v>1</v>
      </c>
      <c r="H60" s="121" t="s">
        <v>83</v>
      </c>
      <c r="I60" s="120"/>
      <c r="J60" s="58" t="b">
        <v>1</v>
      </c>
      <c r="K60" s="121" t="s">
        <v>84</v>
      </c>
      <c r="L60" s="120"/>
      <c r="M60" s="58" t="b">
        <v>1</v>
      </c>
      <c r="N60" s="122" t="s">
        <v>85</v>
      </c>
      <c r="O60" s="120"/>
      <c r="P60" s="58" t="b">
        <v>1</v>
      </c>
    </row>
    <row r="61" spans="2:16" ht="20.100000000000001" customHeight="1" x14ac:dyDescent="0.35">
      <c r="B61" s="119" t="s">
        <v>86</v>
      </c>
      <c r="C61" s="120"/>
      <c r="D61" s="58" t="b">
        <v>1</v>
      </c>
      <c r="E61" s="119" t="s">
        <v>87</v>
      </c>
      <c r="F61" s="120"/>
      <c r="G61" s="58" t="b">
        <v>1</v>
      </c>
      <c r="H61" s="121" t="s">
        <v>88</v>
      </c>
      <c r="I61" s="120"/>
      <c r="J61" s="58" t="b">
        <v>1</v>
      </c>
      <c r="K61" s="121" t="s">
        <v>89</v>
      </c>
      <c r="L61" s="120"/>
      <c r="M61" s="58" t="b">
        <v>1</v>
      </c>
      <c r="N61" s="122" t="s">
        <v>90</v>
      </c>
      <c r="O61" s="120"/>
      <c r="P61" s="58" t="b">
        <v>1</v>
      </c>
    </row>
    <row r="62" spans="2:16" ht="20.100000000000001" customHeight="1" x14ac:dyDescent="0.35">
      <c r="B62" s="121" t="s">
        <v>88</v>
      </c>
      <c r="C62" s="120"/>
      <c r="D62" s="58" t="b">
        <v>1</v>
      </c>
      <c r="E62" s="119" t="s">
        <v>91</v>
      </c>
      <c r="F62" s="120"/>
      <c r="G62" s="58" t="b">
        <v>1</v>
      </c>
      <c r="H62" s="121" t="s">
        <v>92</v>
      </c>
      <c r="I62" s="120"/>
      <c r="J62" s="58" t="b">
        <v>0</v>
      </c>
      <c r="K62" s="121" t="s">
        <v>93</v>
      </c>
      <c r="L62" s="120"/>
      <c r="M62" s="58" t="b">
        <v>1</v>
      </c>
      <c r="N62" s="122" t="s">
        <v>83</v>
      </c>
      <c r="O62" s="120"/>
      <c r="P62" s="58" t="b">
        <v>1</v>
      </c>
    </row>
    <row r="63" spans="2:16" ht="20.100000000000001" customHeight="1" x14ac:dyDescent="0.35">
      <c r="B63" s="121" t="s">
        <v>94</v>
      </c>
      <c r="C63" s="120"/>
      <c r="D63" s="58" t="b">
        <v>1</v>
      </c>
      <c r="E63" s="119" t="s">
        <v>95</v>
      </c>
      <c r="F63" s="120"/>
      <c r="G63" s="58" t="b">
        <v>1</v>
      </c>
      <c r="H63" s="68"/>
      <c r="I63" s="69"/>
      <c r="J63" s="70"/>
      <c r="K63" s="121" t="s">
        <v>96</v>
      </c>
      <c r="L63" s="120"/>
      <c r="M63" s="58" t="b">
        <v>1</v>
      </c>
      <c r="N63" s="122" t="s">
        <v>165</v>
      </c>
      <c r="O63" s="120"/>
      <c r="P63" s="58" t="b">
        <v>1</v>
      </c>
    </row>
    <row r="64" spans="2:16" ht="20.100000000000001" customHeight="1" x14ac:dyDescent="0.35">
      <c r="B64" s="121" t="s">
        <v>97</v>
      </c>
      <c r="C64" s="120"/>
      <c r="D64" s="58" t="b">
        <v>0</v>
      </c>
      <c r="E64" s="119" t="s">
        <v>98</v>
      </c>
      <c r="F64" s="120"/>
      <c r="G64" s="58" t="b">
        <v>1</v>
      </c>
      <c r="H64" s="71"/>
      <c r="I64" s="72"/>
      <c r="J64" s="73"/>
      <c r="K64" s="142" t="s">
        <v>99</v>
      </c>
      <c r="L64" s="143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19" t="s">
        <v>162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36" t="s">
        <v>105</v>
      </c>
      <c r="C69" s="136"/>
      <c r="D69" s="81"/>
      <c r="E69" s="81"/>
      <c r="F69" s="138" t="s">
        <v>106</v>
      </c>
      <c r="G69" s="140" t="s">
        <v>107</v>
      </c>
      <c r="H69" s="81"/>
      <c r="I69" s="136" t="s">
        <v>108</v>
      </c>
      <c r="J69" s="136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37"/>
      <c r="C70" s="137"/>
      <c r="D70" s="85"/>
      <c r="E70" s="86"/>
      <c r="F70" s="139"/>
      <c r="G70" s="141"/>
      <c r="H70" s="87"/>
      <c r="I70" s="137"/>
      <c r="J70" s="137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-158.5</v>
      </c>
      <c r="D72" s="60">
        <v>-159.6</v>
      </c>
      <c r="E72" s="100" t="s">
        <v>118</v>
      </c>
      <c r="F72" s="60">
        <v>26.8</v>
      </c>
      <c r="G72" s="60">
        <v>24.4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-153.9</v>
      </c>
      <c r="D73" s="60">
        <v>-155.4</v>
      </c>
      <c r="E73" s="102" t="s">
        <v>122</v>
      </c>
      <c r="F73" s="61">
        <v>34.700000000000003</v>
      </c>
      <c r="G73" s="61">
        <v>37.9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-212.2</v>
      </c>
      <c r="D74" s="60">
        <v>-211.6</v>
      </c>
      <c r="E74" s="102" t="s">
        <v>127</v>
      </c>
      <c r="F74" s="62">
        <v>10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-121.9</v>
      </c>
      <c r="D75" s="60">
        <v>-124.9</v>
      </c>
      <c r="E75" s="102" t="s">
        <v>132</v>
      </c>
      <c r="F75" s="62">
        <v>50</v>
      </c>
      <c r="G75" s="62">
        <v>45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36.4</v>
      </c>
      <c r="D76" s="60">
        <v>34.5</v>
      </c>
      <c r="E76" s="102" t="s">
        <v>137</v>
      </c>
      <c r="F76" s="62">
        <v>50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34.299999999999997</v>
      </c>
      <c r="D77" s="60">
        <v>32.200000000000003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29.9</v>
      </c>
      <c r="D78" s="60">
        <v>27.8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28.5</v>
      </c>
      <c r="D79" s="60">
        <v>26.3</v>
      </c>
      <c r="E79" s="100" t="s">
        <v>152</v>
      </c>
      <c r="F79" s="60">
        <v>17.399999999999999</v>
      </c>
      <c r="G79" s="60">
        <v>16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1.9300000000000002E-6</v>
      </c>
      <c r="D80" s="64">
        <v>1.9599999999999999E-6</v>
      </c>
      <c r="E80" s="102" t="s">
        <v>157</v>
      </c>
      <c r="F80" s="61">
        <v>64.099999999999994</v>
      </c>
      <c r="G80" s="61">
        <v>73.8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2" t="s">
        <v>161</v>
      </c>
      <c r="C84" s="162"/>
    </row>
    <row r="85" spans="2:16" ht="15" customHeight="1" x14ac:dyDescent="0.35">
      <c r="B85" s="163" t="s">
        <v>184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35">
      <c r="B86" s="169" t="s">
        <v>193</v>
      </c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1"/>
    </row>
    <row r="87" spans="2:16" ht="15" customHeight="1" x14ac:dyDescent="0.3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35">
      <c r="B88" s="169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1"/>
    </row>
    <row r="89" spans="2:16" ht="15" customHeight="1" x14ac:dyDescent="0.35">
      <c r="B89" s="169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1"/>
    </row>
    <row r="90" spans="2:16" ht="15" customHeight="1" x14ac:dyDescent="0.35">
      <c r="B90" s="169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1"/>
    </row>
    <row r="91" spans="2:16" ht="15" customHeight="1" x14ac:dyDescent="0.35">
      <c r="B91" s="169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1"/>
    </row>
    <row r="92" spans="2:16" ht="15" customHeight="1" x14ac:dyDescent="0.35">
      <c r="B92" s="169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1"/>
    </row>
    <row r="93" spans="2:16" ht="15" customHeight="1" x14ac:dyDescent="0.35">
      <c r="B93" s="169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1"/>
    </row>
    <row r="94" spans="2:16" ht="15" customHeight="1" x14ac:dyDescent="0.35">
      <c r="B94" s="169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1"/>
    </row>
    <row r="95" spans="2:16" ht="15" customHeight="1" x14ac:dyDescent="0.35">
      <c r="B95" s="169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1"/>
    </row>
    <row r="96" spans="2:16" ht="15" customHeight="1" x14ac:dyDescent="0.35">
      <c r="B96" s="169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1"/>
    </row>
    <row r="97" spans="2:16" ht="15" customHeight="1" x14ac:dyDescent="0.35">
      <c r="B97" s="169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1"/>
    </row>
    <row r="98" spans="2:16" ht="15" customHeight="1" x14ac:dyDescent="0.35">
      <c r="B98" s="169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1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2025-03-04T18:46:25Z</dcterms:modified>
</cp:coreProperties>
</file>