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E3CB0E75-8057-43DD-B2E0-EB0BAB461847}" xr6:coauthVersionLast="36" xr6:coauthVersionMax="47" xr10:uidLastSave="{00000000-0000-0000-0000-000000000000}"/>
  <bookViews>
    <workbookView xWindow="24360" yWindow="9405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<sst xmlns="http://schemas.openxmlformats.org/spreadsheetml/2006/main" count="211" uniqueCount="199">
  <si>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</si>
  <si>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</si>
  <si>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</si>
  <si>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</si>
  <si>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</si>
  <si>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</si>
  <si>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</si>
  <si>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</si>
  <si>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</si>
  <si>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</si>
  <si>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</si>
  <si>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</si>
  <si>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</si>
  <si>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</si>
  <si>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</si>
  <si>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</si>
  <si>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</si>
  <si>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</si>
  <si>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</si>
  <si>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</si>
  <si>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</si>
  <si>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</si>
  <si>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</si>
  <si>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</si>
  <si>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</si>
  <si>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</si>
  <si>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</si>
  <si>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</si>
  <si>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</si>
  <si>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</si>
  <si>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</si>
  <si>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</si>
  <si>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</si>
  <si>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</si>
  <si>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</si>
  <si>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</si>
  <si>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</si>
  <si>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</si>
  <si>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</si>
  <si>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</si>
  <si>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</si>
  <si>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</si>
  <si>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</si>
  <si>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</si>
  <si>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</si>
  <si>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</si>
  <si>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</si>
  <si>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</si>
  <si>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</si>
  <si>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</si>
  <si>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</si>
  <si>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</si>
  <si>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</si>
  <si>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</si>
  <si>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</si>
  <si>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</si>
  <si>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</si>
  <si>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</si>
  <si>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</si>
  <si>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</si>
  <si>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</si>
  <si>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</si>
  <si>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</si>
  <si>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</si>
  <si>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</si>
  <si>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</si>
  <si>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</si>
  <si>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</si>
  <si>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</si>
  <si>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</si>
  <si>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</si>
  <si>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</si>
  <si>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</si>
  <si>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</si>
  <si>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</si>
  <si>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</si>
  <si>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</si>
  <si>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</si>
  <si>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</si>
  <si>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</si>
  <si>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</si>
  <si>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</si>
  <si>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</si>
  <si>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</si>
  <si>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</si>
  <si>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</si>
  <si>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</si>
  <si>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</si>
  <si>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</si>
  <si>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</si>
  <si>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</si>
  <si>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</si>
  <si>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</si>
  <si>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</si>
  <si>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</si>
  <si>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</si>
  <si>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</si>
  <si>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</si>
  <si>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</si>
  <si>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</si>
  <si>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</si>
  <si>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</si>
  <si>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</si>
  <si>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</si>
  <si>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</si>
  <si>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</si>
  <si>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</si>
  <si>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</si>
  <si>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</si>
  <si>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</si>
  <si>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</si>
  <si>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</si>
  <si>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</si>
  <si>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</si>
  <si>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</si>
  <si>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</si>
  <si>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</si>
  <si>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</si>
  <si>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</si>
  <si>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</si>
  <si>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</si>
  <si>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</si>
  <si>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</si>
  <si>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</si>
  <si>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</si>
  <si>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</si>
  <si>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</si>
  <si>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</si>
  <si>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</si>
  <si>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</si>
  <si>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</si>
  <si>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</si>
  <si>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</si>
  <si>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</si>
  <si>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</si>
  <si>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</si>
  <si>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</si>
  <si>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</si>
  <si>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</si>
  <si>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</si>
  <si>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</si>
  <si>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</si>
  <si>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</si>
  <si>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</si>
  <si>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</si>
  <si>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</si>
  <si>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</si>
  <si>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</si>
  <si>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</si>
  <si>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</si>
  <si>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</si>
  <si>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</si>
  <si>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</si>
  <si>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</si>
  <si>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</si>
  <si>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</si>
  <si>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</si>
  <si>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</si>
  <si>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</si>
  <si>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</si>
  <si>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</si>
  <si>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</si>
  <si>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</si>
  <si>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</si>
  <si>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</si>
  <si>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</si>
  <si>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</si>
  <si>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</si>
  <si>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</si>
  <si>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</si>
  <si>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</si>
  <si>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</si>
  <si>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</si>
  <si>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</si>
  <si>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</si>
  <si>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</si>
  <si>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</si>
  <si>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</si>
  <si>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</si>
  <si>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</si>
  <si>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</si>
  <si>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</si>
  <si>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</si>
  <si>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</si>
  <si>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</si>
  <si>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</si>
  <si>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</si>
  <si>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ESE</t>
    <phoneticPr fontId="3" type="noConversion"/>
  </si>
  <si>
    <t>-</t>
    <phoneticPr fontId="3" type="noConversion"/>
  </si>
  <si>
    <t>SE</t>
    <phoneticPr fontId="3" type="noConversion"/>
  </si>
  <si>
    <t>DIR-KSP</t>
    <phoneticPr fontId="3" type="noConversion"/>
  </si>
  <si>
    <t>구름의 영향으로 오후 플랫 건너 뜀</t>
    <phoneticPr fontId="3" type="noConversion"/>
  </si>
  <si>
    <t>M_003558-003560:T</t>
    <phoneticPr fontId="3" type="noConversion"/>
  </si>
  <si>
    <t>M_003571-003572:T</t>
    <phoneticPr fontId="3" type="noConversion"/>
  </si>
  <si>
    <t>M_003645-003646:M</t>
    <phoneticPr fontId="3" type="noConversion"/>
  </si>
  <si>
    <t>[09:00-9:40]/[10:20-10:49]/[14:28-14:50]/[15:36-15:50]/[16:03-16:28] 관측 영역의 짙은 구름으로 인해 미러커버만 닫고 잠시 대기 후 관측 재개 함</t>
    <phoneticPr fontId="3" type="noConversion"/>
  </si>
  <si>
    <t>IC M 연속 crash로 오전 플랫 못 찍음</t>
    <phoneticPr fontId="3" type="noConversion"/>
  </si>
  <si>
    <t>WNW</t>
    <phoneticPr fontId="3" type="noConversion"/>
  </si>
  <si>
    <t>C_003543-003687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</si>
</sst>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" zoomScale="145" zoomScaleNormal="145" workbookViewId="0">
      <selection activeCell="K35" sqref="K35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9">
        <v>45716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82.078853046594986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0.41805555555555557</v>
      </c>
      <c r="D9" s="8" t="s">
        <v>188</v>
      </c>
      <c r="E9" s="8">
        <v>25.9</v>
      </c>
      <c r="F9" s="8">
        <v>29.9</v>
      </c>
      <c r="G9" s="36" t="s">
        <v>197</v>
      </c>
      <c r="H9" s="8">
        <v>0.8</v>
      </c>
      <c r="I9" s="36">
        <v>0.7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1.4</v>
      </c>
      <c r="E10" s="8">
        <v>24.4</v>
      </c>
      <c r="F10" s="8">
        <v>30.7</v>
      </c>
      <c r="G10" s="36" t="s">
        <v>189</v>
      </c>
      <c r="H10" s="8">
        <v>2.8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0.77222222222222225</v>
      </c>
      <c r="D11" s="15">
        <v>1.1000000000000001</v>
      </c>
      <c r="E11" s="15">
        <v>23.5</v>
      </c>
      <c r="F11" s="15">
        <v>34.1</v>
      </c>
      <c r="G11" s="36" t="s">
        <v>187</v>
      </c>
      <c r="H11" s="15">
        <v>4.8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24.354166666666668</v>
      </c>
      <c r="D12" s="19">
        <f>AVERAGE(D9:D11)</f>
        <v>1.25</v>
      </c>
      <c r="E12" s="19">
        <f>AVERAGE(E9:E11)</f>
        <v>24.599999999999998</v>
      </c>
      <c r="F12" s="20">
        <f>AVERAGE(F9:F11)</f>
        <v>31.566666666666663</v>
      </c>
      <c r="G12" s="21"/>
      <c r="H12" s="22">
        <f>AVERAGE(H9:H11)</f>
        <v>2.7999999999999994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190</v>
      </c>
      <c r="G16" s="117" t="s">
        <v>181</v>
      </c>
      <c r="H16" s="11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0.3659722222222222</v>
      </c>
      <c r="D17" s="28">
        <v>0.36666666666666664</v>
      </c>
      <c r="E17" s="28">
        <v>0.40416666666666667</v>
      </c>
      <c r="F17" s="28">
        <v>0.41805555555555557</v>
      </c>
      <c r="G17" s="28">
        <v>0.61805555555555558</v>
      </c>
      <c r="H17" s="28">
        <v>0.68611111111111112</v>
      </c>
      <c r="I17" s="28">
        <v>0.80347222222222225</v>
      </c>
      <c r="J17" s="28"/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25">
      <c r="B18" s="35" t="s">
        <v>42</v>
      </c>
      <c r="C18" s="27">
        <v>3530</v>
      </c>
      <c r="D18" s="27">
        <v>3531</v>
      </c>
      <c r="E18" s="27">
        <v>3543</v>
      </c>
      <c r="F18" s="27">
        <v>3552</v>
      </c>
      <c r="G18" s="27">
        <v>3660</v>
      </c>
      <c r="H18" s="27">
        <v>3688</v>
      </c>
      <c r="I18" s="27">
        <v>3761</v>
      </c>
      <c r="J18" s="27"/>
      <c r="K18" s="27"/>
      <c r="L18" s="27"/>
      <c r="M18" s="27"/>
      <c r="N18" s="27"/>
      <c r="O18" s="27"/>
      <c r="P18" s="118">
        <v>3770</v>
      </c>
    </row>
    <row r="19" spans="2:16" ht="14.1" customHeight="1" thickBot="1" x14ac:dyDescent="0.3">
      <c r="B19" s="13" t="s">
        <v>43</v>
      </c>
      <c r="C19" s="29"/>
      <c r="D19" s="27">
        <v>3535</v>
      </c>
      <c r="E19" s="30">
        <v>3551</v>
      </c>
      <c r="F19" s="30">
        <v>3659</v>
      </c>
      <c r="G19" s="30">
        <v>3687</v>
      </c>
      <c r="H19" s="30">
        <v>3760</v>
      </c>
      <c r="I19" s="30">
        <v>3769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5</v>
      </c>
      <c r="E20" s="33">
        <f>IF(ISNUMBER(E18),E19-E18+1,"")</f>
        <v>9</v>
      </c>
      <c r="F20" s="33">
        <f>IF(ISNUMBER(F18),F19-F18+1,"")</f>
        <v>108</v>
      </c>
      <c r="G20" s="33">
        <f>IF(ISNUMBER(G18),G19-G18+1,"")</f>
        <v>28</v>
      </c>
      <c r="H20" s="33">
        <f>IF(ISNUMBER(H18),H19-H18+1,"")</f>
        <v>73</v>
      </c>
      <c r="I20" s="33">
        <f t="shared" ref="I20:O20" si="0">IF(ISNUMBER(I18),I19-I18+1,"")</f>
        <v>9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2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2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2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2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9.2361111111111116E-2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0.19930555555555557</v>
      </c>
      <c r="O30" s="45"/>
      <c r="P30" s="46">
        <f>SUM(C30:J30,L30:N30)</f>
        <v>0.35416666666666669</v>
      </c>
    </row>
    <row r="31" spans="2:16" ht="14.1" customHeight="1" x14ac:dyDescent="0.25">
      <c r="B31" s="37" t="s">
        <v>169</v>
      </c>
      <c r="C31" s="47">
        <v>0.1076388888888889</v>
      </c>
      <c r="D31" s="7">
        <v>0.2</v>
      </c>
      <c r="E31" s="7">
        <v>6.805555555555555E-2</v>
      </c>
      <c r="F31" s="7"/>
      <c r="G31" s="7"/>
      <c r="H31" s="7"/>
      <c r="I31" s="7"/>
      <c r="J31" s="7"/>
      <c r="K31" s="7">
        <v>1.1805555555555555E-2</v>
      </c>
      <c r="L31" s="7"/>
      <c r="M31" s="7"/>
      <c r="N31" s="7"/>
      <c r="O31" s="48"/>
      <c r="P31" s="46">
        <f>SUM(C31:N31)</f>
        <v>0.38750000000000001</v>
      </c>
    </row>
    <row r="32" spans="2:16" ht="14.1" customHeight="1" x14ac:dyDescent="0.25">
      <c r="B32" s="37" t="s">
        <v>65</v>
      </c>
      <c r="C32" s="49"/>
      <c r="D32" s="50">
        <v>3.5416666666666666E-2</v>
      </c>
      <c r="E32" s="50">
        <v>3.4027777777777775E-2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6.9444444444444448E-2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0.1076388888888889</v>
      </c>
      <c r="D34" s="110">
        <f t="shared" ref="D34:P34" si="1">D31-D32-D33</f>
        <v>0.16458333333333336</v>
      </c>
      <c r="E34" s="110">
        <f t="shared" si="1"/>
        <v>3.4027777777777775E-2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1.1805555555555555E-2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0.31805555555555554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3" t="s">
        <v>67</v>
      </c>
      <c r="C36" s="156" t="s">
        <v>198</v>
      </c>
      <c r="D36" s="157"/>
      <c r="E36" s="156" t="s">
        <v>192</v>
      </c>
      <c r="F36" s="157"/>
      <c r="G36" s="156" t="s">
        <v>193</v>
      </c>
      <c r="H36" s="157"/>
      <c r="I36" s="156" t="s">
        <v>194</v>
      </c>
      <c r="J36" s="157"/>
      <c r="K36" s="156"/>
      <c r="L36" s="157"/>
      <c r="M36" s="156"/>
      <c r="N36" s="157"/>
      <c r="O36" s="152"/>
      <c r="P36" s="152"/>
    </row>
    <row r="37" spans="2:16" ht="18" customHeight="1" x14ac:dyDescent="0.2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2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26" t="s">
        <v>191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47" t="s">
        <v>195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48" t="s">
        <v>196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48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3">
      <c r="B54" s="127" t="s">
        <v>186</v>
      </c>
      <c r="C54" s="128"/>
      <c r="D54" s="128"/>
      <c r="E54" s="128"/>
      <c r="F54" s="112">
        <v>318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25"/>
    <row r="56" spans="2:16" ht="17.25" customHeight="1" x14ac:dyDescent="0.2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2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2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2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2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2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2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2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-157</v>
      </c>
      <c r="D72" s="60">
        <v>-156.9</v>
      </c>
      <c r="E72" s="100" t="s">
        <v>118</v>
      </c>
      <c r="F72" s="60">
        <v>28.5</v>
      </c>
      <c r="G72" s="60">
        <v>27.2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-152.19999999999999</v>
      </c>
      <c r="D73" s="60">
        <v>-151.6</v>
      </c>
      <c r="E73" s="102" t="s">
        <v>122</v>
      </c>
      <c r="F73" s="61">
        <v>28.2</v>
      </c>
      <c r="G73" s="61">
        <v>30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-203.5</v>
      </c>
      <c r="D74" s="60">
        <v>-203.4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-117.6</v>
      </c>
      <c r="D75" s="60">
        <v>-118.1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38.299999999999997</v>
      </c>
      <c r="D76" s="60">
        <v>38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36.1</v>
      </c>
      <c r="D77" s="60">
        <v>35.4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31.7</v>
      </c>
      <c r="D78" s="60">
        <v>31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30.3</v>
      </c>
      <c r="D79" s="60">
        <v>29.4</v>
      </c>
      <c r="E79" s="100" t="s">
        <v>152</v>
      </c>
      <c r="F79" s="60">
        <v>19.899999999999999</v>
      </c>
      <c r="G79" s="60">
        <v>23.3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3.4999999999999999E-6</v>
      </c>
      <c r="D80" s="64">
        <v>3.8500000000000004E-6</v>
      </c>
      <c r="E80" s="102" t="s">
        <v>157</v>
      </c>
      <c r="F80" s="61">
        <v>44.3</v>
      </c>
      <c r="G80" s="61">
        <v>38.700000000000003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2" t="s">
        <v>161</v>
      </c>
      <c r="C84" s="162"/>
    </row>
    <row r="85" spans="2:16" ht="15" customHeight="1" x14ac:dyDescent="0.25">
      <c r="B85" s="163" t="s">
        <v>185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2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2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2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2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2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2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2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2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2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2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2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2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2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2025-03-04T04:24:11Z</dcterms:modified>
</cp:coreProperties>
</file>