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2\"/>
    </mc:Choice>
  </mc:AlternateContent>
  <xr:revisionPtr revIDLastSave="0" documentId="13_ncr:1_{A4CB93F1-E264-4077-BC38-19D896C7CE0E}" xr6:coauthVersionLast="47" xr6:coauthVersionMax="47" xr10:uidLastSave="{00000000-0000-0000-0000-000000000000}"/>
  <bookViews>
    <workbookView xWindow="25728" yWindow="12672" windowWidth="18000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<sst xmlns="http://schemas.openxmlformats.org/spreadsheetml/2006/main" count="210" uniqueCount="197">
  <si>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</si>
  <si>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</si>
  <si>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</si>
  <si>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</si>
  <si>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</si>
  <si>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</si>
  <si>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</si>
  <si>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</si>
  <si>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</si>
  <si>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</si>
  <si>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</si>
  <si>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</si>
  <si>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</si>
  <si>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</si>
  <si>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</si>
  <si>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</si>
  <si>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</si>
  <si>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</si>
  <si>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</si>
  <si>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</si>
  <si>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</si>
  <si>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</si>
  <si>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</si>
  <si>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</si>
  <si>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</si>
  <si>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</si>
  <si>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</si>
  <si>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</si>
  <si>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</si>
  <si>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</si>
  <si>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</si>
  <si>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</si>
  <si>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</si>
  <si>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</si>
  <si>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</si>
  <si>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</si>
  <si>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</si>
  <si>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</si>
  <si>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</si>
  <si>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</si>
  <si>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</si>
  <si>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</si>
  <si>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</si>
  <si>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</si>
  <si>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</si>
  <si>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</si>
  <si>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</si>
  <si>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</si>
  <si>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</si>
  <si>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</si>
  <si>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</si>
  <si>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</si>
  <si>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</si>
  <si>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</si>
  <si>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</si>
  <si>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</si>
  <si>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</si>
  <si>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</si>
  <si>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</si>
  <si>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</si>
  <si>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</si>
  <si>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</si>
  <si>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</si>
  <si>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</si>
  <si>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</si>
  <si>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</si>
  <si>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</si>
  <si>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</si>
  <si>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</si>
  <si>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</si>
  <si>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</si>
  <si>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</si>
  <si>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</si>
  <si>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</si>
  <si>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</si>
  <si>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</si>
  <si>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</si>
  <si>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</si>
  <si>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</si>
  <si>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</si>
  <si>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</si>
  <si>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</si>
  <si>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</si>
  <si>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</si>
  <si>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</si>
  <si>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</si>
  <si>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</si>
  <si>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</si>
  <si>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</si>
  <si>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</si>
  <si>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</si>
  <si>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</si>
  <si>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</si>
  <si>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</si>
  <si>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</si>
  <si>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</si>
  <si>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</si>
  <si>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</si>
  <si>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</si>
  <si>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</si>
  <si>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</si>
  <si>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</si>
  <si>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</si>
  <si>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</si>
  <si>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</si>
  <si>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</si>
  <si>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</si>
  <si>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</si>
  <si>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</si>
  <si>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</si>
  <si>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</si>
  <si>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</si>
  <si>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</si>
  <si>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</si>
  <si>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</si>
  <si>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</si>
  <si>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</si>
  <si>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</si>
  <si>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</si>
  <si>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</si>
  <si>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</si>
  <si>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</si>
  <si>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</si>
  <si>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</si>
  <si>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</si>
  <si>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</si>
  <si>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</si>
  <si>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</si>
  <si>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</si>
  <si>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</si>
  <si>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</si>
  <si>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</si>
  <si>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</si>
  <si>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</si>
  <si>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</si>
  <si>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</si>
  <si>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</si>
  <si>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</si>
  <si>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</si>
  <si>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</si>
  <si>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</si>
  <si>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</si>
  <si>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</si>
  <si>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</si>
  <si>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</si>
  <si>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</si>
  <si>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</si>
  <si>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</si>
  <si>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</si>
  <si>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</si>
  <si>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</si>
  <si>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</si>
  <si>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</si>
  <si>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</si>
  <si>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</si>
  <si>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</si>
  <si>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</si>
  <si>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</si>
  <si>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</si>
  <si>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</si>
  <si>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</si>
  <si>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</si>
  <si>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</si>
  <si>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</si>
  <si>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</si>
  <si>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</si>
  <si>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</si>
  <si>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</si>
  <si>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</si>
  <si>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</si>
  <si>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</si>
  <si>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</si>
  <si>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</si>
  <si>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</si>
  <si>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</si>
  <si>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</si>
  <si>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</si>
  <si>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</si>
  <si>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</si>
  <si>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>ALL</t>
  </si>
  <si>
    <t>TMT</t>
    <phoneticPr fontId="3" type="noConversion"/>
  </si>
  <si>
    <t>KAMP</t>
    <phoneticPr fontId="3" type="noConversion"/>
  </si>
  <si>
    <t>BLG</t>
    <phoneticPr fontId="3" type="noConversion"/>
  </si>
  <si>
    <t>ALL</t>
    <phoneticPr fontId="3" type="noConversion"/>
  </si>
  <si>
    <t>김예은</t>
    <phoneticPr fontId="3" type="noConversion"/>
  </si>
  <si>
    <t>월령 40% 이하으로 방풍막 연결 해제</t>
    <phoneticPr fontId="3" type="noConversion"/>
  </si>
  <si>
    <t>ENG-KSP</t>
    <phoneticPr fontId="3" type="noConversion"/>
  </si>
  <si>
    <t xml:space="preserve">BLG K2 mode(mkk2list.f) LAST No. </t>
    <phoneticPr fontId="3" type="noConversion"/>
  </si>
  <si>
    <t>8s/23k 11s/23k 15s/23k</t>
    <phoneticPr fontId="3" type="noConversion"/>
  </si>
  <si>
    <t>8s/28k 11s/27k 14s/23k</t>
    <phoneticPr fontId="3" type="noConversion"/>
  </si>
  <si>
    <t>[17:45] DS9(영상확인) 연속 2회 자동 종료됨</t>
    <phoneticPr fontId="3" type="noConversion"/>
  </si>
  <si>
    <t xml:space="preserve">[17:50] IC S/K/Gui가 disconnect 되어 자동 종료 됨/ 관측은 계속 진행되고 있으나 연결이 안돼다가 3분 후 연결 가능해져서 정상화 됨 </t>
    <phoneticPr fontId="3" type="noConversion"/>
  </si>
  <si>
    <t>WSW</t>
    <phoneticPr fontId="3" type="noConversion"/>
  </si>
  <si>
    <t>SE</t>
    <phoneticPr fontId="3" type="noConversion"/>
  </si>
  <si>
    <t>NNE</t>
    <phoneticPr fontId="3" type="noConversion"/>
  </si>
  <si>
    <t>23s/24k 15s/23k 10s/21k</t>
    <phoneticPr fontId="3" type="noConversion"/>
  </si>
  <si>
    <t>10s/22k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</si>
</sst>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5" fillId="0" borderId="26" xfId="0" quotePrefix="1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61" zoomScale="145" zoomScaleNormal="145" workbookViewId="0">
      <selection activeCell="G74" sqref="G74"/>
    </sheetView>
  </sheetViews>
  <sheetFormatPr defaultColWidth="0" defaultRowHeight="10.8" zeroHeight="1" x14ac:dyDescent="0.35"/>
  <cols>
    <col min="1" max="1" width="0.77734375" style="65" customWidth="1"/>
    <col min="2" max="2" width="7.77734375" style="65" customWidth="1"/>
    <col min="3" max="16" width="6.77734375" style="65" customWidth="1"/>
    <col min="17" max="17" width="0.77734375" style="65" customWidth="1"/>
    <col min="18" max="18" width="9.21875" style="65" hidden="1" customWidth="1"/>
    <col min="19" max="16384" width="9.21875" style="65" hidden="1"/>
  </cols>
  <sheetData>
    <row r="1" spans="2:16" ht="13.5" customHeight="1" x14ac:dyDescent="0.35"/>
    <row r="2" spans="2:16" ht="14.25" customHeight="1" thickBot="1" x14ac:dyDescent="0.4">
      <c r="B2" s="147" t="s">
        <v>0</v>
      </c>
      <c r="C2" s="14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48">
        <v>45712</v>
      </c>
      <c r="D3" s="149"/>
      <c r="E3" s="1"/>
      <c r="F3" s="1"/>
      <c r="G3" s="1"/>
      <c r="H3" s="1"/>
      <c r="I3" s="1"/>
      <c r="J3" s="1"/>
      <c r="K3" s="66" t="s">
        <v>2</v>
      </c>
      <c r="L3" s="150">
        <f>(P31-(P32+P33))/P31*100</f>
        <v>100</v>
      </c>
      <c r="M3" s="150"/>
      <c r="N3" s="66" t="s">
        <v>3</v>
      </c>
      <c r="O3" s="150">
        <f>(P31-P33)/P31*100</f>
        <v>100</v>
      </c>
      <c r="P3" s="150"/>
    </row>
    <row r="4" spans="2:16" ht="14.25" customHeight="1" x14ac:dyDescent="0.35">
      <c r="B4" s="34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7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47" t="s">
        <v>6</v>
      </c>
      <c r="C7" s="14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0.42222222222222222</v>
      </c>
      <c r="D9" s="8">
        <v>2.9</v>
      </c>
      <c r="E9" s="8">
        <v>25</v>
      </c>
      <c r="F9" s="8">
        <v>36.700000000000003</v>
      </c>
      <c r="G9" s="36" t="s">
        <v>192</v>
      </c>
      <c r="H9" s="8">
        <v>0.8</v>
      </c>
      <c r="I9" s="36">
        <v>11.1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0.58333333333333337</v>
      </c>
      <c r="D10" s="8">
        <v>1</v>
      </c>
      <c r="E10" s="8">
        <v>23.9</v>
      </c>
      <c r="F10" s="8">
        <v>41.7</v>
      </c>
      <c r="G10" s="36" t="s">
        <v>193</v>
      </c>
      <c r="H10" s="8">
        <v>1.9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0.77013888888888893</v>
      </c>
      <c r="D11" s="15">
        <v>1.4</v>
      </c>
      <c r="E11" s="15">
        <v>20.6</v>
      </c>
      <c r="F11" s="15">
        <v>50.7</v>
      </c>
      <c r="G11" s="36" t="s">
        <v>194</v>
      </c>
      <c r="H11" s="15">
        <v>2.5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24.34791666666667</v>
      </c>
      <c r="D12" s="19">
        <f>AVERAGE(D9:D11)</f>
        <v>1.7666666666666666</v>
      </c>
      <c r="E12" s="19">
        <f>AVERAGE(E9:E11)</f>
        <v>23.166666666666668</v>
      </c>
      <c r="F12" s="20">
        <f>AVERAGE(F9:F11)</f>
        <v>43.033333333333339</v>
      </c>
      <c r="G12" s="21"/>
      <c r="H12" s="22">
        <f>AVERAGE(H9:H11)</f>
        <v>1.7333333333333334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47" t="s">
        <v>25</v>
      </c>
      <c r="C14" s="14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179</v>
      </c>
      <c r="E16" s="27" t="s">
        <v>180</v>
      </c>
      <c r="F16" s="27" t="s">
        <v>186</v>
      </c>
      <c r="G16" s="117" t="s">
        <v>181</v>
      </c>
      <c r="H16" s="117" t="s">
        <v>182</v>
      </c>
      <c r="I16" s="27" t="s">
        <v>180</v>
      </c>
      <c r="J16" s="27" t="s">
        <v>183</v>
      </c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0.37361111111111112</v>
      </c>
      <c r="D17" s="28">
        <v>0.37430555555555556</v>
      </c>
      <c r="E17" s="28">
        <v>0.40416666666666667</v>
      </c>
      <c r="F17" s="28">
        <v>0.42291666666666666</v>
      </c>
      <c r="G17" s="28">
        <v>0.63055555555555554</v>
      </c>
      <c r="H17" s="28">
        <v>0.69513888888888886</v>
      </c>
      <c r="I17" s="28">
        <v>0.77500000000000002</v>
      </c>
      <c r="J17" s="28">
        <v>0.80138888888888893</v>
      </c>
      <c r="K17" s="28"/>
      <c r="L17" s="28"/>
      <c r="M17" s="28"/>
      <c r="N17" s="28"/>
      <c r="O17" s="28"/>
      <c r="P17" s="28">
        <v>0.81458333333333333</v>
      </c>
    </row>
    <row r="18" spans="2:16" ht="14.1" customHeight="1" x14ac:dyDescent="0.35">
      <c r="B18" s="35" t="s">
        <v>42</v>
      </c>
      <c r="C18" s="27">
        <v>2510</v>
      </c>
      <c r="D18" s="27">
        <v>2511</v>
      </c>
      <c r="E18" s="27">
        <v>2534</v>
      </c>
      <c r="F18" s="27">
        <v>2546</v>
      </c>
      <c r="G18" s="27">
        <v>2679</v>
      </c>
      <c r="H18" s="27">
        <v>2720</v>
      </c>
      <c r="I18" s="27">
        <v>2773</v>
      </c>
      <c r="J18" s="27">
        <v>2785</v>
      </c>
      <c r="K18" s="27"/>
      <c r="L18" s="27"/>
      <c r="M18" s="27"/>
      <c r="N18" s="27"/>
      <c r="O18" s="27"/>
      <c r="P18" s="118">
        <v>2797</v>
      </c>
    </row>
    <row r="19" spans="2:16" ht="14.1" customHeight="1" thickBot="1" x14ac:dyDescent="0.4">
      <c r="B19" s="13" t="s">
        <v>43</v>
      </c>
      <c r="C19" s="29"/>
      <c r="D19" s="27">
        <v>2522</v>
      </c>
      <c r="E19" s="30">
        <v>2545</v>
      </c>
      <c r="F19" s="30">
        <v>2678</v>
      </c>
      <c r="G19" s="30">
        <v>2719</v>
      </c>
      <c r="H19" s="30">
        <v>2772</v>
      </c>
      <c r="I19" s="30">
        <v>2784</v>
      </c>
      <c r="J19" s="30">
        <v>2796</v>
      </c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12</v>
      </c>
      <c r="E20" s="33">
        <f>IF(ISNUMBER(E18),E19-E18+1,"")</f>
        <v>12</v>
      </c>
      <c r="F20" s="33">
        <f>IF(ISNUMBER(F18),F19-F18+1,"")</f>
        <v>133</v>
      </c>
      <c r="G20" s="33">
        <f>IF(ISNUMBER(G18),G19-G18+1,"")</f>
        <v>41</v>
      </c>
      <c r="H20" s="33">
        <f>IF(ISNUMBER(H18),H19-H18+1,"")</f>
        <v>53</v>
      </c>
      <c r="I20" s="33">
        <f t="shared" ref="I20:O20" si="0">IF(ISNUMBER(I18),I19-I18+1,"")</f>
        <v>12</v>
      </c>
      <c r="J20" s="33">
        <f t="shared" si="0"/>
        <v>12</v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56" t="s">
        <v>45</v>
      </c>
      <c r="C22" s="35" t="s">
        <v>21</v>
      </c>
      <c r="D22" s="35" t="s">
        <v>23</v>
      </c>
      <c r="E22" s="35" t="s">
        <v>46</v>
      </c>
      <c r="F22" s="157" t="s">
        <v>47</v>
      </c>
      <c r="G22" s="157"/>
      <c r="H22" s="157"/>
      <c r="I22" s="157"/>
      <c r="J22" s="35" t="s">
        <v>21</v>
      </c>
      <c r="K22" s="35" t="s">
        <v>23</v>
      </c>
      <c r="L22" s="35" t="s">
        <v>46</v>
      </c>
      <c r="M22" s="157" t="s">
        <v>47</v>
      </c>
      <c r="N22" s="157"/>
      <c r="O22" s="157"/>
      <c r="P22" s="157"/>
    </row>
    <row r="23" spans="2:16" ht="13.5" customHeight="1" x14ac:dyDescent="0.35">
      <c r="B23" s="156"/>
      <c r="C23" s="116">
        <v>0.38055555555555554</v>
      </c>
      <c r="D23" s="116">
        <v>0.38263888888888886</v>
      </c>
      <c r="E23" s="36" t="s">
        <v>48</v>
      </c>
      <c r="F23" s="155" t="s">
        <v>189</v>
      </c>
      <c r="G23" s="155"/>
      <c r="H23" s="155"/>
      <c r="I23" s="155"/>
      <c r="J23" s="106">
        <v>0.80486111111111114</v>
      </c>
      <c r="K23" s="106">
        <v>0.80486111111111114</v>
      </c>
      <c r="L23" s="116" t="s">
        <v>164</v>
      </c>
      <c r="M23" s="155" t="s">
        <v>196</v>
      </c>
      <c r="N23" s="155"/>
      <c r="O23" s="155"/>
      <c r="P23" s="155"/>
    </row>
    <row r="24" spans="2:16" ht="13.5" customHeight="1" x14ac:dyDescent="0.35">
      <c r="B24" s="156"/>
      <c r="C24" s="106"/>
      <c r="D24" s="106"/>
      <c r="E24" s="113" t="s">
        <v>177</v>
      </c>
      <c r="F24" s="155"/>
      <c r="G24" s="155"/>
      <c r="H24" s="155"/>
      <c r="I24" s="155"/>
      <c r="J24" s="106"/>
      <c r="K24" s="106"/>
      <c r="L24" s="36" t="s">
        <v>175</v>
      </c>
      <c r="M24" s="155"/>
      <c r="N24" s="155"/>
      <c r="O24" s="155"/>
      <c r="P24" s="155"/>
    </row>
    <row r="25" spans="2:16" ht="13.5" customHeight="1" x14ac:dyDescent="0.35">
      <c r="B25" s="156"/>
      <c r="C25" s="116">
        <v>0.38333333333333336</v>
      </c>
      <c r="D25" s="116">
        <v>0.38541666666666669</v>
      </c>
      <c r="E25" s="113" t="s">
        <v>170</v>
      </c>
      <c r="F25" s="155" t="s">
        <v>188</v>
      </c>
      <c r="G25" s="155"/>
      <c r="H25" s="155"/>
      <c r="I25" s="155"/>
      <c r="J25" s="106">
        <v>0.80555555555555558</v>
      </c>
      <c r="K25" s="106">
        <v>0.80763888888888891</v>
      </c>
      <c r="L25" s="36" t="s">
        <v>49</v>
      </c>
      <c r="M25" s="155" t="s">
        <v>195</v>
      </c>
      <c r="N25" s="155"/>
      <c r="O25" s="155"/>
      <c r="P25" s="155"/>
    </row>
    <row r="26" spans="2:16" ht="13.5" customHeight="1" x14ac:dyDescent="0.35">
      <c r="B26" s="156"/>
      <c r="C26" s="106"/>
      <c r="D26" s="106"/>
      <c r="E26" s="113" t="s">
        <v>164</v>
      </c>
      <c r="F26" s="155"/>
      <c r="G26" s="155"/>
      <c r="H26" s="155"/>
      <c r="I26" s="155"/>
      <c r="J26" s="106"/>
      <c r="K26" s="106"/>
      <c r="L26" s="36" t="s">
        <v>176</v>
      </c>
      <c r="M26" s="155"/>
      <c r="N26" s="155"/>
      <c r="O26" s="155"/>
      <c r="P26" s="155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47" t="s">
        <v>50</v>
      </c>
      <c r="C28" s="147"/>
      <c r="D28" s="14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7.8472222222222221E-2</v>
      </c>
      <c r="D30" s="43"/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>
        <v>0.20694444444444443</v>
      </c>
      <c r="P30" s="46">
        <f>SUM(C30:J30,L30:N30)</f>
        <v>0.14097222222222222</v>
      </c>
    </row>
    <row r="31" spans="2:16" ht="14.1" customHeight="1" x14ac:dyDescent="0.35">
      <c r="B31" s="37" t="s">
        <v>169</v>
      </c>
      <c r="C31" s="47">
        <v>7.9861111111111105E-2</v>
      </c>
      <c r="D31" s="7">
        <v>0.2076388888888889</v>
      </c>
      <c r="E31" s="7">
        <v>6.458333333333334E-2</v>
      </c>
      <c r="F31" s="7"/>
      <c r="G31" s="7"/>
      <c r="H31" s="7"/>
      <c r="I31" s="7"/>
      <c r="J31" s="7"/>
      <c r="K31" s="7">
        <v>3.2638888888888891E-2</v>
      </c>
      <c r="L31" s="7"/>
      <c r="M31" s="7"/>
      <c r="N31" s="7"/>
      <c r="O31" s="48"/>
      <c r="P31" s="46">
        <f>SUM(C31:N31)</f>
        <v>0.38472222222222219</v>
      </c>
    </row>
    <row r="32" spans="2:16" ht="14.1" customHeight="1" x14ac:dyDescent="0.35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9" t="s">
        <v>166</v>
      </c>
      <c r="C34" s="110">
        <f>C31-C32-C33</f>
        <v>7.9861111111111105E-2</v>
      </c>
      <c r="D34" s="110">
        <f t="shared" ref="D34:P34" si="1">D31-D32-D33</f>
        <v>0.2076388888888889</v>
      </c>
      <c r="E34" s="110">
        <f t="shared" si="1"/>
        <v>6.458333333333334E-2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3.2638888888888891E-2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0.38472222222222219</v>
      </c>
    </row>
    <row r="35" spans="2:16" ht="13.5" customHeight="1" x14ac:dyDescent="0.35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 x14ac:dyDescent="0.35">
      <c r="B36" s="158" t="s">
        <v>67</v>
      </c>
      <c r="C36" s="145"/>
      <c r="D36" s="146"/>
      <c r="E36" s="145"/>
      <c r="F36" s="146"/>
      <c r="G36" s="145"/>
      <c r="H36" s="146"/>
      <c r="I36" s="145"/>
      <c r="J36" s="146"/>
      <c r="K36" s="145"/>
      <c r="L36" s="146"/>
      <c r="M36" s="145"/>
      <c r="N36" s="146"/>
      <c r="O36" s="119"/>
      <c r="P36" s="119"/>
    </row>
    <row r="37" spans="2:16" ht="18" customHeight="1" x14ac:dyDescent="0.35">
      <c r="B37" s="159"/>
      <c r="C37" s="145"/>
      <c r="D37" s="146"/>
      <c r="E37" s="119"/>
      <c r="F37" s="119"/>
      <c r="G37" s="119"/>
      <c r="H37" s="119"/>
      <c r="I37" s="119"/>
      <c r="J37" s="119"/>
      <c r="K37" s="119"/>
      <c r="L37" s="119"/>
      <c r="M37" s="145"/>
      <c r="N37" s="146"/>
      <c r="O37" s="119"/>
      <c r="P37" s="119"/>
    </row>
    <row r="38" spans="2:16" ht="18" customHeight="1" x14ac:dyDescent="0.35">
      <c r="B38" s="15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</row>
    <row r="39" spans="2:16" ht="18" customHeight="1" x14ac:dyDescent="0.35">
      <c r="B39" s="15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</row>
    <row r="40" spans="2:16" ht="18" customHeight="1" x14ac:dyDescent="0.35">
      <c r="B40" s="15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</row>
    <row r="41" spans="2:16" ht="18" customHeight="1" x14ac:dyDescent="0.35">
      <c r="B41" s="160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64" t="s">
        <v>68</v>
      </c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6"/>
    </row>
    <row r="44" spans="2:16" ht="14.1" customHeight="1" x14ac:dyDescent="0.35">
      <c r="B44" s="167" t="s">
        <v>191</v>
      </c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5"/>
    </row>
    <row r="45" spans="2:16" ht="14.1" customHeight="1" x14ac:dyDescent="0.35">
      <c r="B45" s="168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5"/>
    </row>
    <row r="46" spans="2:16" ht="14.1" customHeight="1" x14ac:dyDescent="0.35">
      <c r="B46" s="167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5"/>
    </row>
    <row r="47" spans="2:16" ht="14.1" customHeight="1" x14ac:dyDescent="0.35">
      <c r="B47" s="123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5"/>
    </row>
    <row r="48" spans="2:16" ht="14.1" customHeight="1" x14ac:dyDescent="0.35">
      <c r="B48" s="169"/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1"/>
    </row>
    <row r="49" spans="2:16" ht="14.1" customHeight="1" x14ac:dyDescent="0.35">
      <c r="B49" s="169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5"/>
    </row>
    <row r="50" spans="2:16" ht="14.1" customHeight="1" x14ac:dyDescent="0.35">
      <c r="B50" s="181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5"/>
    </row>
    <row r="51" spans="2:16" ht="14.1" customHeight="1" x14ac:dyDescent="0.35">
      <c r="B51" s="167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5"/>
    </row>
    <row r="52" spans="2:16" ht="14.1" customHeight="1" x14ac:dyDescent="0.35">
      <c r="B52" s="167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5"/>
    </row>
    <row r="53" spans="2:16" ht="14.1" customHeight="1" thickBot="1" x14ac:dyDescent="0.4">
      <c r="B53" s="187" t="s">
        <v>167</v>
      </c>
      <c r="C53" s="188"/>
      <c r="D53" s="115"/>
      <c r="E53" s="115"/>
      <c r="F53" s="115"/>
      <c r="G53" s="189"/>
      <c r="H53" s="188"/>
      <c r="I53" s="188"/>
      <c r="J53" s="188"/>
      <c r="K53" s="188"/>
      <c r="L53" s="188"/>
      <c r="M53" s="188"/>
      <c r="N53" s="188"/>
      <c r="O53" s="188"/>
      <c r="P53" s="190"/>
    </row>
    <row r="54" spans="2:16" ht="14.1" customHeight="1" thickTop="1" thickBot="1" x14ac:dyDescent="0.4">
      <c r="B54" s="182" t="s">
        <v>187</v>
      </c>
      <c r="C54" s="183"/>
      <c r="D54" s="183"/>
      <c r="E54" s="183"/>
      <c r="F54" s="112">
        <v>133</v>
      </c>
      <c r="G54" s="184"/>
      <c r="H54" s="185"/>
      <c r="I54" s="185"/>
      <c r="J54" s="185"/>
      <c r="K54" s="185"/>
      <c r="L54" s="185"/>
      <c r="M54" s="185"/>
      <c r="N54" s="185"/>
      <c r="O54" s="185"/>
      <c r="P54" s="186"/>
    </row>
    <row r="55" spans="2:16" ht="13.5" customHeight="1" thickTop="1" x14ac:dyDescent="0.35"/>
    <row r="56" spans="2:16" ht="17.25" customHeight="1" x14ac:dyDescent="0.35">
      <c r="B56" s="132" t="s">
        <v>69</v>
      </c>
      <c r="C56" s="132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33" t="s">
        <v>70</v>
      </c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5"/>
      <c r="N57" s="136" t="s">
        <v>71</v>
      </c>
      <c r="O57" s="134"/>
      <c r="P57" s="137"/>
    </row>
    <row r="58" spans="2:16" ht="17.100000000000001" customHeight="1" x14ac:dyDescent="0.35">
      <c r="B58" s="138" t="s">
        <v>72</v>
      </c>
      <c r="C58" s="139"/>
      <c r="D58" s="140"/>
      <c r="E58" s="138" t="s">
        <v>73</v>
      </c>
      <c r="F58" s="139"/>
      <c r="G58" s="140"/>
      <c r="H58" s="139" t="s">
        <v>74</v>
      </c>
      <c r="I58" s="139"/>
      <c r="J58" s="139"/>
      <c r="K58" s="141" t="s">
        <v>75</v>
      </c>
      <c r="L58" s="139"/>
      <c r="M58" s="142"/>
      <c r="N58" s="143"/>
      <c r="O58" s="139"/>
      <c r="P58" s="144"/>
    </row>
    <row r="59" spans="2:16" ht="20.100000000000001" customHeight="1" x14ac:dyDescent="0.35">
      <c r="B59" s="172" t="s">
        <v>76</v>
      </c>
      <c r="C59" s="162"/>
      <c r="D59" s="58">
        <v>7</v>
      </c>
      <c r="E59" s="172" t="s">
        <v>77</v>
      </c>
      <c r="F59" s="162"/>
      <c r="G59" s="58" t="b">
        <v>1</v>
      </c>
      <c r="H59" s="161" t="s">
        <v>78</v>
      </c>
      <c r="I59" s="162"/>
      <c r="J59" s="58" t="b">
        <v>1</v>
      </c>
      <c r="K59" s="161" t="s">
        <v>79</v>
      </c>
      <c r="L59" s="162"/>
      <c r="M59" s="58" t="b">
        <v>1</v>
      </c>
      <c r="N59" s="163" t="s">
        <v>80</v>
      </c>
      <c r="O59" s="162"/>
      <c r="P59" s="58" t="b">
        <v>1</v>
      </c>
    </row>
    <row r="60" spans="2:16" ht="20.100000000000001" customHeight="1" x14ac:dyDescent="0.35">
      <c r="B60" s="172" t="s">
        <v>81</v>
      </c>
      <c r="C60" s="162"/>
      <c r="D60" s="58" t="b">
        <v>1</v>
      </c>
      <c r="E60" s="172" t="s">
        <v>82</v>
      </c>
      <c r="F60" s="162"/>
      <c r="G60" s="58" t="b">
        <v>1</v>
      </c>
      <c r="H60" s="161" t="s">
        <v>83</v>
      </c>
      <c r="I60" s="162"/>
      <c r="J60" s="58" t="b">
        <v>1</v>
      </c>
      <c r="K60" s="161" t="s">
        <v>84</v>
      </c>
      <c r="L60" s="162"/>
      <c r="M60" s="58" t="b">
        <v>1</v>
      </c>
      <c r="N60" s="163" t="s">
        <v>85</v>
      </c>
      <c r="O60" s="162"/>
      <c r="P60" s="58" t="b">
        <v>1</v>
      </c>
    </row>
    <row r="61" spans="2:16" ht="20.100000000000001" customHeight="1" x14ac:dyDescent="0.35">
      <c r="B61" s="172" t="s">
        <v>86</v>
      </c>
      <c r="C61" s="162"/>
      <c r="D61" s="58" t="b">
        <v>1</v>
      </c>
      <c r="E61" s="172" t="s">
        <v>87</v>
      </c>
      <c r="F61" s="162"/>
      <c r="G61" s="58" t="b">
        <v>1</v>
      </c>
      <c r="H61" s="161" t="s">
        <v>88</v>
      </c>
      <c r="I61" s="162"/>
      <c r="J61" s="58" t="b">
        <v>1</v>
      </c>
      <c r="K61" s="161" t="s">
        <v>89</v>
      </c>
      <c r="L61" s="162"/>
      <c r="M61" s="58" t="b">
        <v>1</v>
      </c>
      <c r="N61" s="163" t="s">
        <v>90</v>
      </c>
      <c r="O61" s="162"/>
      <c r="P61" s="58" t="b">
        <v>1</v>
      </c>
    </row>
    <row r="62" spans="2:16" ht="20.100000000000001" customHeight="1" x14ac:dyDescent="0.35">
      <c r="B62" s="161" t="s">
        <v>88</v>
      </c>
      <c r="C62" s="162"/>
      <c r="D62" s="58" t="b">
        <v>1</v>
      </c>
      <c r="E62" s="172" t="s">
        <v>91</v>
      </c>
      <c r="F62" s="162"/>
      <c r="G62" s="58" t="b">
        <v>1</v>
      </c>
      <c r="H62" s="161" t="s">
        <v>92</v>
      </c>
      <c r="I62" s="162"/>
      <c r="J62" s="58" t="b">
        <v>0</v>
      </c>
      <c r="K62" s="161" t="s">
        <v>93</v>
      </c>
      <c r="L62" s="162"/>
      <c r="M62" s="58" t="b">
        <v>1</v>
      </c>
      <c r="N62" s="163" t="s">
        <v>83</v>
      </c>
      <c r="O62" s="162"/>
      <c r="P62" s="58" t="b">
        <v>1</v>
      </c>
    </row>
    <row r="63" spans="2:16" ht="20.100000000000001" customHeight="1" x14ac:dyDescent="0.35">
      <c r="B63" s="161" t="s">
        <v>94</v>
      </c>
      <c r="C63" s="162"/>
      <c r="D63" s="58" t="b">
        <v>1</v>
      </c>
      <c r="E63" s="172" t="s">
        <v>95</v>
      </c>
      <c r="F63" s="162"/>
      <c r="G63" s="58" t="b">
        <v>1</v>
      </c>
      <c r="H63" s="68"/>
      <c r="I63" s="69"/>
      <c r="J63" s="70"/>
      <c r="K63" s="161" t="s">
        <v>96</v>
      </c>
      <c r="L63" s="162"/>
      <c r="M63" s="58" t="b">
        <v>1</v>
      </c>
      <c r="N63" s="163" t="s">
        <v>165</v>
      </c>
      <c r="O63" s="162"/>
      <c r="P63" s="58" t="b">
        <v>1</v>
      </c>
    </row>
    <row r="64" spans="2:16" ht="20.100000000000001" customHeight="1" x14ac:dyDescent="0.35">
      <c r="B64" s="161" t="s">
        <v>97</v>
      </c>
      <c r="C64" s="162"/>
      <c r="D64" s="58" t="b">
        <v>0</v>
      </c>
      <c r="E64" s="172" t="s">
        <v>98</v>
      </c>
      <c r="F64" s="162"/>
      <c r="G64" s="58" t="b">
        <v>1</v>
      </c>
      <c r="H64" s="71"/>
      <c r="I64" s="72"/>
      <c r="J64" s="73"/>
      <c r="K64" s="179" t="s">
        <v>99</v>
      </c>
      <c r="L64" s="180"/>
      <c r="M64" s="58" t="b">
        <v>1</v>
      </c>
      <c r="N64" s="74"/>
      <c r="O64" s="75"/>
      <c r="P64" s="76"/>
    </row>
    <row r="65" spans="2:17" ht="20.100000000000001" customHeight="1" x14ac:dyDescent="0.35">
      <c r="B65" s="75"/>
      <c r="C65" s="75"/>
      <c r="D65" s="77" t="b">
        <v>0</v>
      </c>
      <c r="E65" s="172" t="s">
        <v>162</v>
      </c>
      <c r="F65" s="162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00000000000001" customHeight="1" x14ac:dyDescent="0.3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00000000000001" customHeight="1" x14ac:dyDescent="0.3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00000000000001" customHeight="1" thickBot="1" x14ac:dyDescent="0.4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.050000000000001" customHeight="1" x14ac:dyDescent="0.35">
      <c r="B69" s="173" t="s">
        <v>105</v>
      </c>
      <c r="C69" s="173"/>
      <c r="D69" s="81"/>
      <c r="E69" s="81"/>
      <c r="F69" s="175" t="s">
        <v>106</v>
      </c>
      <c r="G69" s="177" t="s">
        <v>107</v>
      </c>
      <c r="H69" s="81"/>
      <c r="I69" s="173" t="s">
        <v>108</v>
      </c>
      <c r="J69" s="173"/>
      <c r="K69" s="81"/>
      <c r="L69" s="82" t="s">
        <v>100</v>
      </c>
      <c r="M69" s="83" t="s">
        <v>101</v>
      </c>
      <c r="N69" s="83" t="s">
        <v>102</v>
      </c>
      <c r="O69" s="83" t="s">
        <v>103</v>
      </c>
      <c r="P69" s="84" t="s">
        <v>104</v>
      </c>
    </row>
    <row r="70" spans="2:17" ht="10.050000000000001" customHeight="1" thickBot="1" x14ac:dyDescent="0.25">
      <c r="B70" s="174"/>
      <c r="C70" s="174"/>
      <c r="D70" s="85"/>
      <c r="E70" s="86"/>
      <c r="F70" s="176"/>
      <c r="G70" s="178"/>
      <c r="H70" s="87"/>
      <c r="I70" s="174"/>
      <c r="J70" s="174"/>
      <c r="K70" s="81"/>
      <c r="L70" s="88" t="s">
        <v>109</v>
      </c>
      <c r="M70" s="89">
        <v>0</v>
      </c>
      <c r="N70" s="89">
        <v>1</v>
      </c>
      <c r="O70" s="89">
        <v>2</v>
      </c>
      <c r="P70" s="90">
        <v>4</v>
      </c>
    </row>
    <row r="71" spans="2:17" ht="20.100000000000001" customHeight="1" x14ac:dyDescent="0.35">
      <c r="B71" s="91" t="s">
        <v>110</v>
      </c>
      <c r="C71" s="92" t="s">
        <v>111</v>
      </c>
      <c r="D71" s="93" t="s">
        <v>112</v>
      </c>
      <c r="E71" s="94" t="s">
        <v>113</v>
      </c>
      <c r="F71" s="92" t="s">
        <v>111</v>
      </c>
      <c r="G71" s="95" t="s">
        <v>112</v>
      </c>
      <c r="H71" s="96"/>
      <c r="I71" s="97" t="s">
        <v>114</v>
      </c>
      <c r="J71" s="59">
        <v>0</v>
      </c>
      <c r="K71" s="98" t="s">
        <v>171</v>
      </c>
      <c r="L71" s="59">
        <v>0</v>
      </c>
      <c r="M71" s="97" t="s">
        <v>115</v>
      </c>
      <c r="N71" s="59">
        <v>0</v>
      </c>
      <c r="O71" s="99" t="s">
        <v>116</v>
      </c>
      <c r="P71" s="59">
        <v>0</v>
      </c>
      <c r="Q71" s="107"/>
    </row>
    <row r="72" spans="2:17" ht="20.100000000000001" customHeight="1" x14ac:dyDescent="0.35">
      <c r="B72" s="100" t="s">
        <v>117</v>
      </c>
      <c r="C72" s="60">
        <v>-157.4</v>
      </c>
      <c r="D72" s="60">
        <v>-157.1</v>
      </c>
      <c r="E72" s="100" t="s">
        <v>118</v>
      </c>
      <c r="F72" s="60">
        <v>28</v>
      </c>
      <c r="G72" s="60">
        <v>26.9</v>
      </c>
      <c r="H72" s="101"/>
      <c r="I72" s="97" t="s">
        <v>119</v>
      </c>
      <c r="J72" s="59">
        <v>0</v>
      </c>
      <c r="K72" s="98" t="s">
        <v>172</v>
      </c>
      <c r="L72" s="59">
        <v>0</v>
      </c>
      <c r="M72" s="98" t="s">
        <v>120</v>
      </c>
      <c r="N72" s="59">
        <v>0</v>
      </c>
      <c r="O72" s="98" t="s">
        <v>174</v>
      </c>
      <c r="P72" s="59">
        <v>0</v>
      </c>
      <c r="Q72" s="107"/>
    </row>
    <row r="73" spans="2:17" ht="20.100000000000001" customHeight="1" x14ac:dyDescent="0.35">
      <c r="B73" s="100" t="s">
        <v>121</v>
      </c>
      <c r="C73" s="60">
        <v>-152.80000000000001</v>
      </c>
      <c r="D73" s="60">
        <v>-152.1</v>
      </c>
      <c r="E73" s="102" t="s">
        <v>122</v>
      </c>
      <c r="F73" s="61">
        <v>30.9</v>
      </c>
      <c r="G73" s="61">
        <v>31.5</v>
      </c>
      <c r="H73" s="101"/>
      <c r="I73" s="97" t="s">
        <v>123</v>
      </c>
      <c r="J73" s="59">
        <v>0</v>
      </c>
      <c r="K73" s="98" t="s">
        <v>124</v>
      </c>
      <c r="L73" s="59">
        <v>0</v>
      </c>
      <c r="M73" s="98" t="s">
        <v>125</v>
      </c>
      <c r="N73" s="59">
        <v>0</v>
      </c>
      <c r="O73" s="98" t="s">
        <v>173</v>
      </c>
      <c r="P73" s="59">
        <v>0</v>
      </c>
      <c r="Q73" s="107"/>
    </row>
    <row r="74" spans="2:17" ht="20.100000000000001" customHeight="1" x14ac:dyDescent="0.35">
      <c r="B74" s="100" t="s">
        <v>126</v>
      </c>
      <c r="C74" s="60">
        <v>-205.1</v>
      </c>
      <c r="D74" s="60">
        <v>-203.6</v>
      </c>
      <c r="E74" s="102" t="s">
        <v>127</v>
      </c>
      <c r="F74" s="62">
        <v>15</v>
      </c>
      <c r="G74" s="62">
        <v>10</v>
      </c>
      <c r="H74" s="101"/>
      <c r="I74" s="97" t="s">
        <v>128</v>
      </c>
      <c r="J74" s="59">
        <v>0</v>
      </c>
      <c r="K74" s="98" t="s">
        <v>129</v>
      </c>
      <c r="L74" s="59">
        <v>0</v>
      </c>
      <c r="M74" s="97" t="s">
        <v>130</v>
      </c>
      <c r="N74" s="59">
        <v>0</v>
      </c>
      <c r="O74" s="81"/>
      <c r="P74" s="81"/>
      <c r="Q74" s="107"/>
    </row>
    <row r="75" spans="2:17" ht="20.100000000000001" customHeight="1" x14ac:dyDescent="0.2">
      <c r="B75" s="100" t="s">
        <v>131</v>
      </c>
      <c r="C75" s="60">
        <v>-120</v>
      </c>
      <c r="D75" s="60">
        <v>-119</v>
      </c>
      <c r="E75" s="102" t="s">
        <v>132</v>
      </c>
      <c r="F75" s="62">
        <v>50</v>
      </c>
      <c r="G75" s="62">
        <v>50</v>
      </c>
      <c r="H75" s="103"/>
      <c r="I75" s="97" t="s">
        <v>133</v>
      </c>
      <c r="J75" s="59">
        <v>0</v>
      </c>
      <c r="K75" s="98" t="s">
        <v>134</v>
      </c>
      <c r="L75" s="59">
        <v>0</v>
      </c>
      <c r="M75" s="97" t="s">
        <v>135</v>
      </c>
      <c r="N75" s="59">
        <v>0</v>
      </c>
      <c r="O75" s="81"/>
      <c r="P75" s="81"/>
      <c r="Q75" s="107"/>
    </row>
    <row r="76" spans="2:17" ht="20.100000000000001" customHeight="1" x14ac:dyDescent="0.2">
      <c r="B76" s="100" t="s">
        <v>136</v>
      </c>
      <c r="C76" s="60">
        <v>37.700000000000003</v>
      </c>
      <c r="D76" s="60">
        <v>37.700000000000003</v>
      </c>
      <c r="E76" s="102" t="s">
        <v>137</v>
      </c>
      <c r="F76" s="62">
        <v>50</v>
      </c>
      <c r="G76" s="62">
        <v>50</v>
      </c>
      <c r="H76" s="103"/>
      <c r="I76" s="97" t="s">
        <v>138</v>
      </c>
      <c r="J76" s="59">
        <v>0</v>
      </c>
      <c r="K76" s="97" t="s">
        <v>139</v>
      </c>
      <c r="L76" s="59">
        <v>0</v>
      </c>
      <c r="M76" s="98" t="s">
        <v>140</v>
      </c>
      <c r="N76" s="59">
        <v>0</v>
      </c>
      <c r="O76" s="81"/>
      <c r="P76" s="81"/>
    </row>
    <row r="77" spans="2:17" ht="20.100000000000001" customHeight="1" x14ac:dyDescent="0.35">
      <c r="B77" s="100" t="s">
        <v>141</v>
      </c>
      <c r="C77" s="60">
        <v>35.5</v>
      </c>
      <c r="D77" s="60">
        <v>35.200000000000003</v>
      </c>
      <c r="E77" s="102" t="s">
        <v>142</v>
      </c>
      <c r="F77" s="62">
        <v>255</v>
      </c>
      <c r="G77" s="62">
        <v>255</v>
      </c>
      <c r="H77" s="101"/>
      <c r="I77" s="97" t="s">
        <v>143</v>
      </c>
      <c r="J77" s="59">
        <v>0</v>
      </c>
      <c r="K77" s="97" t="s">
        <v>144</v>
      </c>
      <c r="L77" s="59">
        <v>0</v>
      </c>
      <c r="M77" s="98" t="s">
        <v>145</v>
      </c>
      <c r="N77" s="59">
        <v>0</v>
      </c>
      <c r="O77" s="81"/>
      <c r="P77" s="81"/>
    </row>
    <row r="78" spans="2:17" ht="20.100000000000001" customHeight="1" x14ac:dyDescent="0.35">
      <c r="B78" s="100" t="s">
        <v>146</v>
      </c>
      <c r="C78" s="60">
        <v>31.2</v>
      </c>
      <c r="D78" s="60">
        <v>30.8</v>
      </c>
      <c r="E78" s="102" t="s">
        <v>147</v>
      </c>
      <c r="F78" s="63"/>
      <c r="G78" s="63"/>
      <c r="H78" s="101"/>
      <c r="I78" s="98" t="s">
        <v>148</v>
      </c>
      <c r="J78" s="59">
        <v>0</v>
      </c>
      <c r="K78" s="97" t="s">
        <v>149</v>
      </c>
      <c r="L78" s="59">
        <v>0</v>
      </c>
      <c r="M78" s="104" t="s">
        <v>150</v>
      </c>
      <c r="N78" s="59">
        <v>0</v>
      </c>
      <c r="O78" s="81"/>
      <c r="P78" s="81"/>
    </row>
    <row r="79" spans="2:17" ht="20.100000000000001" customHeight="1" x14ac:dyDescent="0.35">
      <c r="B79" s="100" t="s">
        <v>151</v>
      </c>
      <c r="C79" s="60">
        <v>29.8</v>
      </c>
      <c r="D79" s="60">
        <v>29.3</v>
      </c>
      <c r="E79" s="100" t="s">
        <v>152</v>
      </c>
      <c r="F79" s="60">
        <v>18.8</v>
      </c>
      <c r="G79" s="60">
        <v>21.6</v>
      </c>
      <c r="H79" s="101"/>
      <c r="I79" s="98" t="s">
        <v>153</v>
      </c>
      <c r="J79" s="59">
        <v>0</v>
      </c>
      <c r="K79" s="98" t="s">
        <v>154</v>
      </c>
      <c r="L79" s="59">
        <v>0</v>
      </c>
      <c r="M79" s="98" t="s">
        <v>155</v>
      </c>
      <c r="N79" s="59">
        <v>0</v>
      </c>
      <c r="O79" s="80"/>
      <c r="P79" s="80"/>
    </row>
    <row r="80" spans="2:17" ht="20.100000000000001" customHeight="1" x14ac:dyDescent="0.35">
      <c r="B80" s="105" t="s">
        <v>156</v>
      </c>
      <c r="C80" s="64">
        <v>2.0499999999999999E-6</v>
      </c>
      <c r="D80" s="64">
        <v>2.48E-6</v>
      </c>
      <c r="E80" s="102" t="s">
        <v>157</v>
      </c>
      <c r="F80" s="61">
        <v>47.1</v>
      </c>
      <c r="G80" s="61">
        <v>53.1</v>
      </c>
      <c r="H80" s="101"/>
      <c r="I80" s="98" t="s">
        <v>158</v>
      </c>
      <c r="J80" s="59">
        <v>0</v>
      </c>
      <c r="K80" s="97" t="s">
        <v>159</v>
      </c>
      <c r="L80" s="59">
        <v>0</v>
      </c>
      <c r="M80" s="98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51" t="s">
        <v>161</v>
      </c>
      <c r="C84" s="151"/>
    </row>
    <row r="85" spans="2:16" ht="15" customHeight="1" x14ac:dyDescent="0.35">
      <c r="B85" s="152" t="s">
        <v>185</v>
      </c>
      <c r="C85" s="153"/>
      <c r="D85" s="153"/>
      <c r="E85" s="153"/>
      <c r="F85" s="153"/>
      <c r="G85" s="153"/>
      <c r="H85" s="153"/>
      <c r="I85" s="153"/>
      <c r="J85" s="153"/>
      <c r="K85" s="153"/>
      <c r="L85" s="153"/>
      <c r="M85" s="153"/>
      <c r="N85" s="153"/>
      <c r="O85" s="153"/>
      <c r="P85" s="154"/>
    </row>
    <row r="86" spans="2:16" ht="15" customHeight="1" x14ac:dyDescent="0.35">
      <c r="B86" s="120" t="s">
        <v>190</v>
      </c>
      <c r="C86" s="121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2"/>
    </row>
    <row r="87" spans="2:16" ht="15" customHeight="1" x14ac:dyDescent="0.35">
      <c r="B87" s="129"/>
      <c r="C87" s="13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1"/>
    </row>
    <row r="88" spans="2:16" ht="15" customHeight="1" x14ac:dyDescent="0.35">
      <c r="B88" s="120"/>
      <c r="C88" s="121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2"/>
    </row>
    <row r="89" spans="2:16" ht="15" customHeight="1" x14ac:dyDescent="0.35">
      <c r="B89" s="120"/>
      <c r="C89" s="121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2"/>
    </row>
    <row r="90" spans="2:16" ht="15" customHeight="1" x14ac:dyDescent="0.35">
      <c r="B90" s="120"/>
      <c r="C90" s="121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2"/>
    </row>
    <row r="91" spans="2:16" ht="15" customHeight="1" x14ac:dyDescent="0.35">
      <c r="B91" s="120"/>
      <c r="C91" s="121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2"/>
    </row>
    <row r="92" spans="2:16" ht="15" customHeight="1" x14ac:dyDescent="0.35">
      <c r="B92" s="120"/>
      <c r="C92" s="121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2"/>
    </row>
    <row r="93" spans="2:16" ht="15" customHeight="1" x14ac:dyDescent="0.35">
      <c r="B93" s="120"/>
      <c r="C93" s="121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2"/>
    </row>
    <row r="94" spans="2:16" ht="15" customHeight="1" x14ac:dyDescent="0.35">
      <c r="B94" s="120"/>
      <c r="C94" s="121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2"/>
    </row>
    <row r="95" spans="2:16" ht="15" customHeight="1" x14ac:dyDescent="0.35">
      <c r="B95" s="120"/>
      <c r="C95" s="121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2"/>
    </row>
    <row r="96" spans="2:16" ht="15" customHeight="1" x14ac:dyDescent="0.35">
      <c r="B96" s="120"/>
      <c r="C96" s="121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2"/>
    </row>
    <row r="97" spans="2:16" ht="15" customHeight="1" x14ac:dyDescent="0.35">
      <c r="B97" s="120"/>
      <c r="C97" s="121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2"/>
    </row>
    <row r="98" spans="2:16" ht="15" customHeight="1" x14ac:dyDescent="0.35">
      <c r="B98" s="120"/>
      <c r="C98" s="121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2"/>
    </row>
    <row r="99" spans="2:16" ht="15" customHeight="1" x14ac:dyDescent="0.35">
      <c r="B99" s="126"/>
      <c r="C99" s="127"/>
      <c r="D99" s="127"/>
      <c r="E99" s="127"/>
      <c r="F99" s="127"/>
      <c r="G99" s="127"/>
      <c r="H99" s="127"/>
      <c r="I99" s="127"/>
      <c r="J99" s="127"/>
      <c r="K99" s="127"/>
      <c r="L99" s="127"/>
      <c r="M99" s="127"/>
      <c r="N99" s="127"/>
      <c r="O99" s="127"/>
      <c r="P99" s="128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2025-02-24T19:41:50Z</dcterms:modified>
</cp:coreProperties>
</file>