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Workbook________" defaultThemeVersion="166925"/>
  <mc:AlternateContent xmlns:mc="http://schemas.openxmlformats.org/markup-compatibility/2006">
    <mc:Choice Requires="x15">
      <x15ac:absPath xmlns:x15ac="http://schemas.microsoft.com/office/spreadsheetml/2010/11/ac" url="C:\Users\kmtnet\Desktop\관측일지\2025\2025.02\"/>
    </mc:Choice>
  </mc:AlternateContent>
  <xr:revisionPtr revIDLastSave="0" documentId="13_ncr:1_{0E63B1DA-0E15-4E4D-9467-F28E9FD491E4}" xr6:coauthVersionLast="47" xr6:coauthVersionMax="47" xr10:uidLastSave="{00000000-0000-0000-0000-000000000000}"/>
  <bookViews>
    <workbookView xWindow="24828" yWindow="7416" windowWidth="18000" windowHeight="1860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<sst xmlns="http://schemas.openxmlformats.org/spreadsheetml/2006/main" count="224" uniqueCount="211">
  <si>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</si>
  <si>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</si>
  <si>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</si>
  <si>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</si>
  <si>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</si>
  <si>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</si>
  <si>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</si>
  <si>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</si>
  <si>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</si>
  <si>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</si>
  <si>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</si>
  <si>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</si>
  <si>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</si>
  <si>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</si>
  <si>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</si>
  <si>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</si>
  <si>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</si>
  <si>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</si>
  <si>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</si>
  <si>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</si>
  <si>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</si>
  <si>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</si>
  <si>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</si>
  <si>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</si>
  <si>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</si>
  <si>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</si>
  <si>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</si>
  <si>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</si>
  <si>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</si>
  <si>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</si>
  <si>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</si>
  <si>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</si>
  <si>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</si>
  <si>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</si>
  <si>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</si>
  <si>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</si>
  <si>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</si>
  <si>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</si>
  <si>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</si>
  <si>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</si>
  <si>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</si>
  <si>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</si>
  <si>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</si>
  <si>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</si>
  <si>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</si>
  <si>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</si>
  <si>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</si>
  <si>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</si>
  <si>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</si>
  <si>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</si>
  <si>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</si>
  <si>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</si>
  <si>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</si>
  <si>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</si>
  <si>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</si>
  <si>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</si>
  <si>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</si>
  <si>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</si>
  <si>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</si>
  <si>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</si>
  <si>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</si>
  <si>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</si>
  <si>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</si>
  <si>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</si>
  <si>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</si>
  <si>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</si>
  <si>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</si>
  <si>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</si>
  <si>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</si>
  <si>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</si>
  <si>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</si>
  <si>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</si>
  <si>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</si>
  <si>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</si>
  <si>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</si>
  <si>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</si>
  <si>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</si>
  <si>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</si>
  <si>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</si>
  <si>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</si>
  <si>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</si>
  <si>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</si>
  <si>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</si>
  <si>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</si>
  <si>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</si>
  <si>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</si>
  <si>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</si>
  <si>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</si>
  <si>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</si>
  <si>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</si>
  <si>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</si>
  <si>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</si>
  <si>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</si>
  <si>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</si>
  <si>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</si>
  <si>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</si>
  <si>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</si>
  <si>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</si>
  <si>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</si>
  <si>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</si>
  <si>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</si>
  <si>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</si>
  <si>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</si>
  <si>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</si>
  <si>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</si>
  <si>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</si>
  <si>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</si>
  <si>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</si>
  <si>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</si>
  <si>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</si>
  <si>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</si>
  <si>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</si>
  <si>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</si>
  <si>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</si>
  <si>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</si>
  <si>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</si>
  <si>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</si>
  <si>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</si>
  <si>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</si>
  <si>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</si>
  <si>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</si>
  <si>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</si>
  <si>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</si>
  <si>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</si>
  <si>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</si>
  <si>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</si>
  <si>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</si>
  <si>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</si>
  <si>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</si>
  <si>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</si>
  <si>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</si>
  <si>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</si>
  <si>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</si>
  <si>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</si>
  <si>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</si>
  <si>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</si>
  <si>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</si>
  <si>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</si>
  <si>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</si>
  <si>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</si>
  <si>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</si>
  <si>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</si>
  <si>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</si>
  <si>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</si>
  <si>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</si>
  <si>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</si>
  <si>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</si>
  <si>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</si>
  <si>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</si>
  <si>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</si>
  <si>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</si>
  <si>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</si>
  <si>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</si>
  <si>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</si>
  <si>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</si>
  <si>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</si>
  <si>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</si>
  <si>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</si>
  <si>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</si>
  <si>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</si>
  <si>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</si>
  <si>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</si>
  <si>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</si>
  <si>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</si>
  <si>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</si>
  <si>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</si>
  <si>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</si>
  <si>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</si>
  <si>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</si>
  <si>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</si>
  <si>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</si>
  <si>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</si>
  <si>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</si>
  <si>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</si>
  <si>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</si>
  <si>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</si>
  <si>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</si>
  <si>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V</t>
  </si>
  <si>
    <t>OBS</t>
  </si>
  <si>
    <t>ALL</t>
  </si>
  <si>
    <t>TMT</t>
    <phoneticPr fontId="3" type="noConversion"/>
  </si>
  <si>
    <t>KSP</t>
    <phoneticPr fontId="3" type="noConversion"/>
  </si>
  <si>
    <t>KAMP</t>
    <phoneticPr fontId="3" type="noConversion"/>
  </si>
  <si>
    <t>BLG</t>
    <phoneticPr fontId="3" type="noConversion"/>
  </si>
  <si>
    <t>ALL</t>
    <phoneticPr fontId="3" type="noConversion"/>
  </si>
  <si>
    <t>김예은</t>
    <phoneticPr fontId="3" type="noConversion"/>
  </si>
  <si>
    <t>월령 40% 이하으로 방풍막 연결 해제</t>
    <phoneticPr fontId="3" type="noConversion"/>
  </si>
  <si>
    <t xml:space="preserve">BLG K2 mode(mkk2list.f) LAST No. </t>
    <phoneticPr fontId="3" type="noConversion"/>
  </si>
  <si>
    <t>[10:35] Elevation limit으로 KSP02-06h 스크립트의 ZN988-1/ ZN1068 건너뛰고 관측 함</t>
    <phoneticPr fontId="3" type="noConversion"/>
  </si>
  <si>
    <t>[10:54] Gmon 프로그램이 갑자기 종료 됨/ 재실행 후 정상화 됨</t>
    <phoneticPr fontId="3" type="noConversion"/>
  </si>
  <si>
    <t>M_002012-002013:N</t>
    <phoneticPr fontId="3" type="noConversion"/>
  </si>
  <si>
    <t>T_001987</t>
    <phoneticPr fontId="3" type="noConversion"/>
  </si>
  <si>
    <t>I_001958</t>
    <phoneticPr fontId="3" type="noConversion"/>
  </si>
  <si>
    <t>I_001958 KSP Projid가 TMT로 들어 감</t>
    <phoneticPr fontId="3" type="noConversion"/>
  </si>
  <si>
    <t>T_001987 노출 중 elevation limit으로 별이 흐름/ KSP07-12h 스크립트로 바꿈</t>
    <phoneticPr fontId="3" type="noConversion"/>
  </si>
  <si>
    <t>DS9(영상확인)이 2회 종료 됨/ 재실행 후 정상화 됨</t>
    <phoneticPr fontId="3" type="noConversion"/>
  </si>
  <si>
    <t>M_002111-002112:M</t>
    <phoneticPr fontId="3" type="noConversion"/>
  </si>
  <si>
    <t>C_002095-002110</t>
    <phoneticPr fontId="3" type="noConversion"/>
  </si>
  <si>
    <t>I_002153</t>
    <phoneticPr fontId="3" type="noConversion"/>
  </si>
  <si>
    <t>I_002153 filter와 초점값이 누락 됨</t>
    <phoneticPr fontId="3" type="noConversion"/>
  </si>
  <si>
    <t>ESE</t>
    <phoneticPr fontId="3" type="noConversion"/>
  </si>
  <si>
    <t>SE</t>
    <phoneticPr fontId="3" type="noConversion"/>
  </si>
  <si>
    <t>ENE</t>
    <phoneticPr fontId="3" type="noConversion"/>
  </si>
  <si>
    <t>11s/21k</t>
    <phoneticPr fontId="3" type="noConversion"/>
  </si>
  <si>
    <t>25s/25k 15s/21k</t>
    <phoneticPr fontId="3" type="noConversion"/>
  </si>
  <si>
    <t>L_002132-002176</t>
    <phoneticPr fontId="3" type="noConversion"/>
  </si>
  <si>
    <t>BLG 영역 한가운데 달이 들어와 있는 상태로 대부분의 BLG관측이 진행 됨</t>
    <phoneticPr fontId="3" type="noConversion"/>
  </si>
  <si>
    <t>KAMP관측 위치에만 구름이 있음: 관측 중이던 타켓(Mrk1303)을 건너뛰고 다음 타겟(NGC4748)을 관측 함/ 옮긴 타겟에 IC M crash[002111-002112]가 났고</t>
    <phoneticPr fontId="3" type="noConversion"/>
  </si>
  <si>
    <t xml:space="preserve">   구름도 들어와서 재관측 대신 RBS1303[002113]로 타겟으로 옮겨서 관측 함/ 이후 구름이 빠져서 다시 Mrk1303[002114]로 돌아가서 관측을 이어감</t>
    <phoneticPr fontId="3" type="noConversion"/>
  </si>
  <si>
    <t>[15:00-16:20] 옅은 조각 구름이 많이 지나 감</t>
    <phoneticPr fontId="3" type="noConversion"/>
  </si>
  <si>
    <t>돔셔터를 열던 중 뭔가 떨어지는 소리가 들림/ 방풍막과 연결된 롤러가 레일에서 이탈하여 떨어진 것을 확인함/ 관측 종료 후 수리 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</si>
</sst>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family val="3"/>
      <charset val="129"/>
    </font>
    <font>
      <sz val="8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91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5" fillId="0" borderId="26" xfId="0" quotePrefix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7" fillId="0" borderId="26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9" fillId="2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137160</xdr:rowOff>
        </xdr:from>
        <xdr:to>
          <xdr:col>10</xdr:col>
          <xdr:colOff>419100</xdr:colOff>
          <xdr:row>9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137160</xdr:rowOff>
        </xdr:from>
        <xdr:to>
          <xdr:col>11</xdr:col>
          <xdr:colOff>419100</xdr:colOff>
          <xdr:row>9</xdr:row>
          <xdr:rowOff>30480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137160</xdr:rowOff>
        </xdr:from>
        <xdr:to>
          <xdr:col>12</xdr:col>
          <xdr:colOff>419100</xdr:colOff>
          <xdr:row>9</xdr:row>
          <xdr:rowOff>30480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137160</xdr:rowOff>
        </xdr:from>
        <xdr:to>
          <xdr:col>13</xdr:col>
          <xdr:colOff>419100</xdr:colOff>
          <xdr:row>9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137160</xdr:rowOff>
        </xdr:from>
        <xdr:to>
          <xdr:col>14</xdr:col>
          <xdr:colOff>419100</xdr:colOff>
          <xdr:row>9</xdr:row>
          <xdr:rowOff>30480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137160</xdr:rowOff>
        </xdr:from>
        <xdr:to>
          <xdr:col>15</xdr:col>
          <xdr:colOff>419100</xdr:colOff>
          <xdr:row>9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144780</xdr:rowOff>
        </xdr:from>
        <xdr:to>
          <xdr:col>10</xdr:col>
          <xdr:colOff>419100</xdr:colOff>
          <xdr:row>10</xdr:row>
          <xdr:rowOff>30480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144780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144780</xdr:rowOff>
        </xdr:from>
        <xdr:to>
          <xdr:col>11</xdr:col>
          <xdr:colOff>419100</xdr:colOff>
          <xdr:row>10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144780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144780</xdr:rowOff>
        </xdr:from>
        <xdr:to>
          <xdr:col>12</xdr:col>
          <xdr:colOff>419100</xdr:colOff>
          <xdr:row>10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144780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144780</xdr:rowOff>
        </xdr:from>
        <xdr:to>
          <xdr:col>13</xdr:col>
          <xdr:colOff>419100</xdr:colOff>
          <xdr:row>10</xdr:row>
          <xdr:rowOff>30480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144780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144780</xdr:rowOff>
        </xdr:from>
        <xdr:to>
          <xdr:col>14</xdr:col>
          <xdr:colOff>419100</xdr:colOff>
          <xdr:row>10</xdr:row>
          <xdr:rowOff>30480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144780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144780</xdr:rowOff>
        </xdr:from>
        <xdr:to>
          <xdr:col>15</xdr:col>
          <xdr:colOff>419100</xdr:colOff>
          <xdr:row>10</xdr:row>
          <xdr:rowOff>30480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144780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213360</xdr:rowOff>
        </xdr:from>
        <xdr:to>
          <xdr:col>6</xdr:col>
          <xdr:colOff>419100</xdr:colOff>
          <xdr:row>58</xdr:row>
          <xdr:rowOff>252248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15240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213360</xdr:rowOff>
        </xdr:from>
        <xdr:to>
          <xdr:col>9</xdr:col>
          <xdr:colOff>419100</xdr:colOff>
          <xdr:row>58</xdr:row>
          <xdr:rowOff>252248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213360</xdr:rowOff>
        </xdr:from>
        <xdr:to>
          <xdr:col>12</xdr:col>
          <xdr:colOff>419100</xdr:colOff>
          <xdr:row>58</xdr:row>
          <xdr:rowOff>252248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213360</xdr:rowOff>
        </xdr:from>
        <xdr:to>
          <xdr:col>15</xdr:col>
          <xdr:colOff>419100</xdr:colOff>
          <xdr:row>58</xdr:row>
          <xdr:rowOff>252248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15240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15240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15240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15240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251460</xdr:rowOff>
        </xdr:from>
        <xdr:to>
          <xdr:col>3</xdr:col>
          <xdr:colOff>419100</xdr:colOff>
          <xdr:row>64</xdr:row>
          <xdr:rowOff>15240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62</xdr:row>
          <xdr:rowOff>252248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251460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243840</xdr:rowOff>
        </xdr:from>
        <xdr:to>
          <xdr:col>9</xdr:col>
          <xdr:colOff>419100</xdr:colOff>
          <xdr:row>59</xdr:row>
          <xdr:rowOff>243840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15240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15240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15240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15240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251460</xdr:rowOff>
        </xdr:from>
        <xdr:to>
          <xdr:col>12</xdr:col>
          <xdr:colOff>419100</xdr:colOff>
          <xdr:row>64</xdr:row>
          <xdr:rowOff>15240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251460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251460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251460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251460</xdr:rowOff>
        </xdr:from>
        <xdr:to>
          <xdr:col>15</xdr:col>
          <xdr:colOff>419100</xdr:colOff>
          <xdr:row>62</xdr:row>
          <xdr:rowOff>252248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15240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02"/>
  <sheetViews>
    <sheetView tabSelected="1" zoomScale="145" zoomScaleNormal="145" workbookViewId="0">
      <selection activeCell="O81" sqref="O81"/>
    </sheetView>
  </sheetViews>
  <sheetFormatPr defaultColWidth="0" defaultRowHeight="10.8" zeroHeight="1" x14ac:dyDescent="0.35"/>
  <cols>
    <col min="1" max="1" width="0.77734375" style="65" customWidth="1"/>
    <col min="2" max="2" width="7.77734375" style="65" customWidth="1"/>
    <col min="3" max="16" width="6.77734375" style="65" customWidth="1"/>
    <col min="17" max="17" width="0.77734375" style="65" customWidth="1"/>
    <col min="18" max="18" width="9.21875" style="65" hidden="1" customWidth="1"/>
    <col min="19" max="16384" width="9.21875" style="65" hidden="1"/>
  </cols>
  <sheetData>
    <row r="1" spans="2:16" ht="13.5" customHeight="1" x14ac:dyDescent="0.35"/>
    <row r="2" spans="2:16" ht="14.25" customHeight="1" thickBot="1" x14ac:dyDescent="0.4">
      <c r="B2" s="156" t="s">
        <v>0</v>
      </c>
      <c r="C2" s="15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4">
      <c r="B3" s="34" t="s">
        <v>1</v>
      </c>
      <c r="C3" s="157">
        <v>45710</v>
      </c>
      <c r="D3" s="158"/>
      <c r="E3" s="1"/>
      <c r="F3" s="1"/>
      <c r="G3" s="1"/>
      <c r="H3" s="1"/>
      <c r="I3" s="1"/>
      <c r="J3" s="1"/>
      <c r="K3" s="66" t="s">
        <v>2</v>
      </c>
      <c r="L3" s="159">
        <f>(P31-(P32+P33))/P31*100</f>
        <v>100</v>
      </c>
      <c r="M3" s="159"/>
      <c r="N3" s="66" t="s">
        <v>3</v>
      </c>
      <c r="O3" s="159">
        <f>(P31-P33)/P31*100</f>
        <v>100</v>
      </c>
      <c r="P3" s="159"/>
    </row>
    <row r="4" spans="2:16" ht="14.25" customHeight="1" x14ac:dyDescent="0.35">
      <c r="B4" s="34" t="s">
        <v>4</v>
      </c>
      <c r="C4" s="2" t="s">
        <v>185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35">
      <c r="B5" s="34" t="s">
        <v>5</v>
      </c>
      <c r="C5" s="67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3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35">
      <c r="B7" s="156" t="s">
        <v>6</v>
      </c>
      <c r="C7" s="15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35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35">
      <c r="B9" s="35" t="s">
        <v>21</v>
      </c>
      <c r="C9" s="7">
        <v>0.4236111111111111</v>
      </c>
      <c r="D9" s="8">
        <v>1.6</v>
      </c>
      <c r="E9" s="8">
        <v>20.399999999999999</v>
      </c>
      <c r="F9" s="8">
        <v>54.9</v>
      </c>
      <c r="G9" s="36" t="s">
        <v>200</v>
      </c>
      <c r="H9" s="8">
        <v>5.4</v>
      </c>
      <c r="I9" s="36">
        <v>27.5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35">
      <c r="B10" s="35" t="s">
        <v>22</v>
      </c>
      <c r="C10" s="7">
        <v>0.58333333333333337</v>
      </c>
      <c r="D10" s="8">
        <v>1.8</v>
      </c>
      <c r="E10" s="8">
        <v>17.899999999999999</v>
      </c>
      <c r="F10" s="8">
        <v>62.9</v>
      </c>
      <c r="G10" s="36" t="s">
        <v>201</v>
      </c>
      <c r="H10" s="8">
        <v>5.6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4">
      <c r="B11" s="13" t="s">
        <v>23</v>
      </c>
      <c r="C11" s="14">
        <v>0.76875000000000004</v>
      </c>
      <c r="D11" s="15">
        <v>1.4</v>
      </c>
      <c r="E11" s="15">
        <v>15.6</v>
      </c>
      <c r="F11" s="15">
        <v>71.400000000000006</v>
      </c>
      <c r="G11" s="36" t="s">
        <v>202</v>
      </c>
      <c r="H11" s="15">
        <v>3.2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4">
      <c r="B12" s="17" t="s">
        <v>24</v>
      </c>
      <c r="C12" s="18">
        <f>(24-C9)+C11</f>
        <v>24.34513888888889</v>
      </c>
      <c r="D12" s="19">
        <f>AVERAGE(D9:D11)</f>
        <v>1.6000000000000003</v>
      </c>
      <c r="E12" s="19">
        <f>AVERAGE(E9:E11)</f>
        <v>17.966666666666665</v>
      </c>
      <c r="F12" s="20">
        <f>AVERAGE(F9:F11)</f>
        <v>63.066666666666663</v>
      </c>
      <c r="G12" s="21"/>
      <c r="H12" s="22">
        <f>AVERAGE(H9:H11)</f>
        <v>4.7333333333333334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" customHeight="1" x14ac:dyDescent="0.3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35">
      <c r="B14" s="156" t="s">
        <v>25</v>
      </c>
      <c r="C14" s="15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35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" customHeight="1" x14ac:dyDescent="0.35">
      <c r="B16" s="35" t="s">
        <v>40</v>
      </c>
      <c r="C16" s="27" t="s">
        <v>178</v>
      </c>
      <c r="D16" s="27" t="s">
        <v>179</v>
      </c>
      <c r="E16" s="27" t="s">
        <v>180</v>
      </c>
      <c r="F16" s="27" t="s">
        <v>181</v>
      </c>
      <c r="G16" s="117" t="s">
        <v>182</v>
      </c>
      <c r="H16" s="117" t="s">
        <v>183</v>
      </c>
      <c r="I16" s="27" t="s">
        <v>180</v>
      </c>
      <c r="J16" s="27" t="s">
        <v>184</v>
      </c>
      <c r="K16" s="27"/>
      <c r="L16" s="27"/>
      <c r="M16" s="27"/>
      <c r="N16" s="27"/>
      <c r="O16" s="27"/>
      <c r="P16" s="27" t="s">
        <v>178</v>
      </c>
    </row>
    <row r="17" spans="2:16" ht="14.1" customHeight="1" x14ac:dyDescent="0.35">
      <c r="B17" s="35" t="s">
        <v>41</v>
      </c>
      <c r="C17" s="28">
        <v>0.38055555555555554</v>
      </c>
      <c r="D17" s="28">
        <v>0.38124999999999998</v>
      </c>
      <c r="E17" s="28">
        <v>0.40555555555555556</v>
      </c>
      <c r="F17" s="28">
        <v>0.42430555555555555</v>
      </c>
      <c r="G17" s="28">
        <v>0.63541666666666663</v>
      </c>
      <c r="H17" s="28">
        <v>0.7006944444444444</v>
      </c>
      <c r="I17" s="28">
        <v>0.77222222222222225</v>
      </c>
      <c r="J17" s="28">
        <v>0.8</v>
      </c>
      <c r="K17" s="28"/>
      <c r="L17" s="28"/>
      <c r="M17" s="28"/>
      <c r="N17" s="28"/>
      <c r="O17" s="28"/>
      <c r="P17" s="28">
        <v>0.81319444444444444</v>
      </c>
    </row>
    <row r="18" spans="2:16" ht="14.1" customHeight="1" x14ac:dyDescent="0.35">
      <c r="B18" s="35" t="s">
        <v>42</v>
      </c>
      <c r="C18" s="27">
        <v>1932</v>
      </c>
      <c r="D18" s="27">
        <v>1933</v>
      </c>
      <c r="E18" s="27">
        <v>1946</v>
      </c>
      <c r="F18" s="27">
        <v>1958</v>
      </c>
      <c r="G18" s="27">
        <v>2092</v>
      </c>
      <c r="H18" s="27">
        <v>2132</v>
      </c>
      <c r="I18" s="27">
        <v>2177</v>
      </c>
      <c r="J18" s="27">
        <v>2189</v>
      </c>
      <c r="K18" s="27"/>
      <c r="L18" s="27"/>
      <c r="M18" s="27"/>
      <c r="N18" s="27"/>
      <c r="O18" s="27"/>
      <c r="P18" s="190">
        <v>2201</v>
      </c>
    </row>
    <row r="19" spans="2:16" ht="14.1" customHeight="1" thickBot="1" x14ac:dyDescent="0.4">
      <c r="B19" s="13" t="s">
        <v>43</v>
      </c>
      <c r="C19" s="29"/>
      <c r="D19" s="27">
        <v>1937</v>
      </c>
      <c r="E19" s="30">
        <v>1957</v>
      </c>
      <c r="F19" s="30">
        <v>2091</v>
      </c>
      <c r="G19" s="30">
        <v>2131</v>
      </c>
      <c r="H19" s="30">
        <v>2176</v>
      </c>
      <c r="I19" s="30">
        <v>2188</v>
      </c>
      <c r="J19" s="30">
        <v>2200</v>
      </c>
      <c r="K19" s="30"/>
      <c r="L19" s="30"/>
      <c r="M19" s="30"/>
      <c r="N19" s="27"/>
      <c r="O19" s="27"/>
      <c r="P19" s="29"/>
    </row>
    <row r="20" spans="2:16" ht="14.1" customHeight="1" thickBot="1" x14ac:dyDescent="0.4">
      <c r="B20" s="31" t="s">
        <v>44</v>
      </c>
      <c r="C20" s="29"/>
      <c r="D20" s="32">
        <f>IF(ISNUMBER(D18),D19-D18+1,"")</f>
        <v>5</v>
      </c>
      <c r="E20" s="33">
        <f>IF(ISNUMBER(E18),E19-E18+1,"")</f>
        <v>12</v>
      </c>
      <c r="F20" s="33">
        <f>IF(ISNUMBER(F18),F19-F18+1,"")</f>
        <v>134</v>
      </c>
      <c r="G20" s="33">
        <f>IF(ISNUMBER(G18),G19-G18+1,"")</f>
        <v>40</v>
      </c>
      <c r="H20" s="33">
        <f>IF(ISNUMBER(H18),H19-H18+1,"")</f>
        <v>45</v>
      </c>
      <c r="I20" s="33">
        <f t="shared" ref="I20:O20" si="0">IF(ISNUMBER(I18),I19-I18+1,"")</f>
        <v>12</v>
      </c>
      <c r="J20" s="33">
        <f t="shared" si="0"/>
        <v>12</v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3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35">
      <c r="B22" s="165" t="s">
        <v>45</v>
      </c>
      <c r="C22" s="35" t="s">
        <v>21</v>
      </c>
      <c r="D22" s="35" t="s">
        <v>23</v>
      </c>
      <c r="E22" s="35" t="s">
        <v>46</v>
      </c>
      <c r="F22" s="166" t="s">
        <v>47</v>
      </c>
      <c r="G22" s="166"/>
      <c r="H22" s="166"/>
      <c r="I22" s="166"/>
      <c r="J22" s="35" t="s">
        <v>21</v>
      </c>
      <c r="K22" s="35" t="s">
        <v>23</v>
      </c>
      <c r="L22" s="35" t="s">
        <v>46</v>
      </c>
      <c r="M22" s="166" t="s">
        <v>47</v>
      </c>
      <c r="N22" s="166"/>
      <c r="O22" s="166"/>
      <c r="P22" s="166"/>
    </row>
    <row r="23" spans="2:16" ht="13.5" customHeight="1" x14ac:dyDescent="0.35">
      <c r="B23" s="165"/>
      <c r="C23" s="116"/>
      <c r="D23" s="116"/>
      <c r="E23" s="36" t="s">
        <v>48</v>
      </c>
      <c r="F23" s="164"/>
      <c r="G23" s="164"/>
      <c r="H23" s="164"/>
      <c r="I23" s="164"/>
      <c r="J23" s="106">
        <v>0.80277777777777781</v>
      </c>
      <c r="K23" s="106">
        <v>0.80277777777777781</v>
      </c>
      <c r="L23" s="116" t="s">
        <v>164</v>
      </c>
      <c r="M23" s="164" t="s">
        <v>203</v>
      </c>
      <c r="N23" s="164"/>
      <c r="O23" s="164"/>
      <c r="P23" s="164"/>
    </row>
    <row r="24" spans="2:16" ht="13.5" customHeight="1" x14ac:dyDescent="0.35">
      <c r="B24" s="165"/>
      <c r="C24" s="106"/>
      <c r="D24" s="106"/>
      <c r="E24" s="113" t="s">
        <v>177</v>
      </c>
      <c r="F24" s="164"/>
      <c r="G24" s="164"/>
      <c r="H24" s="164"/>
      <c r="I24" s="164"/>
      <c r="J24" s="106"/>
      <c r="K24" s="106"/>
      <c r="L24" s="36" t="s">
        <v>175</v>
      </c>
      <c r="M24" s="164"/>
      <c r="N24" s="164"/>
      <c r="O24" s="164"/>
      <c r="P24" s="164"/>
    </row>
    <row r="25" spans="2:16" ht="13.5" customHeight="1" x14ac:dyDescent="0.35">
      <c r="B25" s="165"/>
      <c r="C25" s="116"/>
      <c r="D25" s="116"/>
      <c r="E25" s="113" t="s">
        <v>170</v>
      </c>
      <c r="F25" s="164"/>
      <c r="G25" s="164"/>
      <c r="H25" s="164"/>
      <c r="I25" s="164"/>
      <c r="J25" s="106">
        <v>0.8041666666666667</v>
      </c>
      <c r="K25" s="106">
        <v>0.80555555555555558</v>
      </c>
      <c r="L25" s="36" t="s">
        <v>49</v>
      </c>
      <c r="M25" s="164" t="s">
        <v>204</v>
      </c>
      <c r="N25" s="164"/>
      <c r="O25" s="164"/>
      <c r="P25" s="164"/>
    </row>
    <row r="26" spans="2:16" ht="13.5" customHeight="1" x14ac:dyDescent="0.35">
      <c r="B26" s="165"/>
      <c r="C26" s="106"/>
      <c r="D26" s="106"/>
      <c r="E26" s="113" t="s">
        <v>164</v>
      </c>
      <c r="F26" s="164"/>
      <c r="G26" s="164"/>
      <c r="H26" s="164"/>
      <c r="I26" s="164"/>
      <c r="J26" s="106"/>
      <c r="K26" s="106"/>
      <c r="L26" s="36" t="s">
        <v>176</v>
      </c>
      <c r="M26" s="164"/>
      <c r="N26" s="164"/>
      <c r="O26" s="164"/>
      <c r="P26" s="164"/>
    </row>
    <row r="27" spans="2:16" ht="13.5" customHeight="1" x14ac:dyDescent="0.3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4">
      <c r="B28" s="156" t="s">
        <v>50</v>
      </c>
      <c r="C28" s="156"/>
      <c r="D28" s="15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35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" customHeight="1" x14ac:dyDescent="0.35">
      <c r="B30" s="37" t="s">
        <v>168</v>
      </c>
      <c r="C30" s="42">
        <v>7.1527777777777773E-2</v>
      </c>
      <c r="D30" s="43">
        <v>0.21111111111111111</v>
      </c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0.34513888888888888</v>
      </c>
    </row>
    <row r="31" spans="2:16" ht="14.1" customHeight="1" x14ac:dyDescent="0.35">
      <c r="B31" s="37" t="s">
        <v>169</v>
      </c>
      <c r="C31" s="47">
        <v>7.1527777777777773E-2</v>
      </c>
      <c r="D31" s="7">
        <v>0.21111111111111111</v>
      </c>
      <c r="E31" s="7">
        <v>6.5277777777777782E-2</v>
      </c>
      <c r="F31" s="7"/>
      <c r="G31" s="7"/>
      <c r="H31" s="7"/>
      <c r="I31" s="7"/>
      <c r="J31" s="7"/>
      <c r="K31" s="7">
        <v>3.3333333333333333E-2</v>
      </c>
      <c r="L31" s="7"/>
      <c r="M31" s="7"/>
      <c r="N31" s="7"/>
      <c r="O31" s="48"/>
      <c r="P31" s="46">
        <f>SUM(C31:N31)</f>
        <v>0.38124999999999998</v>
      </c>
    </row>
    <row r="32" spans="2:16" ht="14.1" customHeight="1" x14ac:dyDescent="0.35">
      <c r="B32" s="37" t="s">
        <v>65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" customHeight="1" thickBot="1" x14ac:dyDescent="0.4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" customHeight="1" x14ac:dyDescent="0.35">
      <c r="B34" s="109" t="s">
        <v>166</v>
      </c>
      <c r="C34" s="110">
        <f>C31-C32-C33</f>
        <v>7.1527777777777773E-2</v>
      </c>
      <c r="D34" s="110">
        <f t="shared" ref="D34:P34" si="1">D31-D32-D33</f>
        <v>0.21111111111111111</v>
      </c>
      <c r="E34" s="110">
        <f t="shared" si="1"/>
        <v>6.5277777777777782E-2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3.3333333333333333E-2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0.38124999999999998</v>
      </c>
    </row>
    <row r="35" spans="2:16" ht="13.5" customHeight="1" x14ac:dyDescent="0.35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 x14ac:dyDescent="0.35">
      <c r="B36" s="151" t="s">
        <v>67</v>
      </c>
      <c r="C36" s="154" t="s">
        <v>192</v>
      </c>
      <c r="D36" s="155"/>
      <c r="E36" s="154" t="s">
        <v>191</v>
      </c>
      <c r="F36" s="155"/>
      <c r="G36" s="154" t="s">
        <v>190</v>
      </c>
      <c r="H36" s="155"/>
      <c r="I36" s="154" t="s">
        <v>197</v>
      </c>
      <c r="J36" s="155"/>
      <c r="K36" s="154" t="s">
        <v>196</v>
      </c>
      <c r="L36" s="155"/>
      <c r="M36" s="154" t="s">
        <v>205</v>
      </c>
      <c r="N36" s="155"/>
      <c r="O36" s="150" t="s">
        <v>198</v>
      </c>
      <c r="P36" s="150"/>
    </row>
    <row r="37" spans="2:16" ht="18" customHeight="1" x14ac:dyDescent="0.35">
      <c r="B37" s="152"/>
      <c r="C37" s="154"/>
      <c r="D37" s="155"/>
      <c r="E37" s="150"/>
      <c r="F37" s="150"/>
      <c r="G37" s="150"/>
      <c r="H37" s="150"/>
      <c r="I37" s="150"/>
      <c r="J37" s="150"/>
      <c r="K37" s="150"/>
      <c r="L37" s="150"/>
      <c r="M37" s="154"/>
      <c r="N37" s="155"/>
      <c r="O37" s="150"/>
      <c r="P37" s="150"/>
    </row>
    <row r="38" spans="2:16" ht="18" customHeight="1" x14ac:dyDescent="0.35">
      <c r="B38" s="152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</row>
    <row r="39" spans="2:16" ht="18" customHeight="1" x14ac:dyDescent="0.35">
      <c r="B39" s="152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</row>
    <row r="40" spans="2:16" ht="18" customHeight="1" x14ac:dyDescent="0.35">
      <c r="B40" s="152"/>
      <c r="C40" s="150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</row>
    <row r="41" spans="2:16" ht="18" customHeight="1" x14ac:dyDescent="0.35">
      <c r="B41" s="153"/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</row>
    <row r="42" spans="2:16" ht="13.5" customHeight="1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35">
      <c r="B43" s="143" t="s">
        <v>68</v>
      </c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5"/>
    </row>
    <row r="44" spans="2:16" ht="14.1" customHeight="1" x14ac:dyDescent="0.35">
      <c r="B44" s="125" t="s">
        <v>193</v>
      </c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4"/>
    </row>
    <row r="45" spans="2:16" ht="14.1" customHeight="1" x14ac:dyDescent="0.35">
      <c r="B45" s="146" t="s">
        <v>188</v>
      </c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4"/>
    </row>
    <row r="46" spans="2:16" ht="14.1" customHeight="1" x14ac:dyDescent="0.35">
      <c r="B46" s="125" t="s">
        <v>194</v>
      </c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24"/>
    </row>
    <row r="47" spans="2:16" ht="14.1" customHeight="1" x14ac:dyDescent="0.35">
      <c r="B47" s="170" t="s">
        <v>209</v>
      </c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4"/>
    </row>
    <row r="48" spans="2:16" ht="14.1" customHeight="1" x14ac:dyDescent="0.35">
      <c r="B48" s="147" t="s">
        <v>207</v>
      </c>
      <c r="C48" s="148"/>
      <c r="D48" s="148"/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9"/>
    </row>
    <row r="49" spans="2:16" ht="14.1" customHeight="1" x14ac:dyDescent="0.35">
      <c r="B49" s="147" t="s">
        <v>208</v>
      </c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24"/>
    </row>
    <row r="50" spans="2:16" ht="14.1" customHeight="1" x14ac:dyDescent="0.35">
      <c r="B50" s="122" t="s">
        <v>199</v>
      </c>
      <c r="C50" s="123"/>
      <c r="D50" s="123"/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4"/>
    </row>
    <row r="51" spans="2:16" ht="14.1" customHeight="1" x14ac:dyDescent="0.35">
      <c r="B51" s="125" t="s">
        <v>206</v>
      </c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3"/>
      <c r="N51" s="123"/>
      <c r="O51" s="123"/>
      <c r="P51" s="124"/>
    </row>
    <row r="52" spans="2:16" ht="14.1" customHeight="1" x14ac:dyDescent="0.35">
      <c r="B52" s="125"/>
      <c r="C52" s="123"/>
      <c r="D52" s="123"/>
      <c r="E52" s="123"/>
      <c r="F52" s="123"/>
      <c r="G52" s="123"/>
      <c r="H52" s="123"/>
      <c r="I52" s="123"/>
      <c r="J52" s="123"/>
      <c r="K52" s="123"/>
      <c r="L52" s="123"/>
      <c r="M52" s="123"/>
      <c r="N52" s="123"/>
      <c r="O52" s="123"/>
      <c r="P52" s="124"/>
    </row>
    <row r="53" spans="2:16" ht="14.1" customHeight="1" thickBot="1" x14ac:dyDescent="0.4">
      <c r="B53" s="131" t="s">
        <v>167</v>
      </c>
      <c r="C53" s="132"/>
      <c r="D53" s="115"/>
      <c r="E53" s="115"/>
      <c r="F53" s="115"/>
      <c r="G53" s="133"/>
      <c r="H53" s="132"/>
      <c r="I53" s="132"/>
      <c r="J53" s="132"/>
      <c r="K53" s="132"/>
      <c r="L53" s="132"/>
      <c r="M53" s="132"/>
      <c r="N53" s="132"/>
      <c r="O53" s="132"/>
      <c r="P53" s="134"/>
    </row>
    <row r="54" spans="2:16" ht="14.1" customHeight="1" thickTop="1" thickBot="1" x14ac:dyDescent="0.4">
      <c r="B54" s="126" t="s">
        <v>187</v>
      </c>
      <c r="C54" s="127"/>
      <c r="D54" s="127"/>
      <c r="E54" s="127"/>
      <c r="F54" s="112">
        <v>70</v>
      </c>
      <c r="G54" s="128"/>
      <c r="H54" s="129"/>
      <c r="I54" s="129"/>
      <c r="J54" s="129"/>
      <c r="K54" s="129"/>
      <c r="L54" s="129"/>
      <c r="M54" s="129"/>
      <c r="N54" s="129"/>
      <c r="O54" s="129"/>
      <c r="P54" s="130"/>
    </row>
    <row r="55" spans="2:16" ht="13.5" customHeight="1" thickTop="1" x14ac:dyDescent="0.35"/>
    <row r="56" spans="2:16" ht="17.25" customHeight="1" x14ac:dyDescent="0.35">
      <c r="B56" s="177" t="s">
        <v>69</v>
      </c>
      <c r="C56" s="177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00000000000001" customHeight="1" x14ac:dyDescent="0.35">
      <c r="B57" s="178" t="s">
        <v>70</v>
      </c>
      <c r="C57" s="179"/>
      <c r="D57" s="179"/>
      <c r="E57" s="179"/>
      <c r="F57" s="179"/>
      <c r="G57" s="179"/>
      <c r="H57" s="179"/>
      <c r="I57" s="179"/>
      <c r="J57" s="179"/>
      <c r="K57" s="179"/>
      <c r="L57" s="179"/>
      <c r="M57" s="180"/>
      <c r="N57" s="181" t="s">
        <v>71</v>
      </c>
      <c r="O57" s="179"/>
      <c r="P57" s="182"/>
    </row>
    <row r="58" spans="2:16" ht="17.100000000000001" customHeight="1" x14ac:dyDescent="0.35">
      <c r="B58" s="183" t="s">
        <v>72</v>
      </c>
      <c r="C58" s="184"/>
      <c r="D58" s="185"/>
      <c r="E58" s="183" t="s">
        <v>73</v>
      </c>
      <c r="F58" s="184"/>
      <c r="G58" s="185"/>
      <c r="H58" s="184" t="s">
        <v>74</v>
      </c>
      <c r="I58" s="184"/>
      <c r="J58" s="184"/>
      <c r="K58" s="186" t="s">
        <v>75</v>
      </c>
      <c r="L58" s="184"/>
      <c r="M58" s="187"/>
      <c r="N58" s="188"/>
      <c r="O58" s="184"/>
      <c r="P58" s="189"/>
    </row>
    <row r="59" spans="2:16" ht="20.100000000000001" customHeight="1" x14ac:dyDescent="0.35">
      <c r="B59" s="118" t="s">
        <v>76</v>
      </c>
      <c r="C59" s="119"/>
      <c r="D59" s="58">
        <v>7</v>
      </c>
      <c r="E59" s="118" t="s">
        <v>77</v>
      </c>
      <c r="F59" s="119"/>
      <c r="G59" s="58" t="b">
        <v>1</v>
      </c>
      <c r="H59" s="120" t="s">
        <v>78</v>
      </c>
      <c r="I59" s="119"/>
      <c r="J59" s="58" t="b">
        <v>1</v>
      </c>
      <c r="K59" s="120" t="s">
        <v>79</v>
      </c>
      <c r="L59" s="119"/>
      <c r="M59" s="58" t="b">
        <v>1</v>
      </c>
      <c r="N59" s="121" t="s">
        <v>80</v>
      </c>
      <c r="O59" s="119"/>
      <c r="P59" s="58" t="b">
        <v>1</v>
      </c>
    </row>
    <row r="60" spans="2:16" ht="20.100000000000001" customHeight="1" x14ac:dyDescent="0.35">
      <c r="B60" s="118" t="s">
        <v>81</v>
      </c>
      <c r="C60" s="119"/>
      <c r="D60" s="58" t="b">
        <v>1</v>
      </c>
      <c r="E60" s="118" t="s">
        <v>82</v>
      </c>
      <c r="F60" s="119"/>
      <c r="G60" s="58" t="b">
        <v>1</v>
      </c>
      <c r="H60" s="120" t="s">
        <v>83</v>
      </c>
      <c r="I60" s="119"/>
      <c r="J60" s="58" t="b">
        <v>1</v>
      </c>
      <c r="K60" s="120" t="s">
        <v>84</v>
      </c>
      <c r="L60" s="119"/>
      <c r="M60" s="58" t="b">
        <v>1</v>
      </c>
      <c r="N60" s="121" t="s">
        <v>85</v>
      </c>
      <c r="O60" s="119"/>
      <c r="P60" s="58" t="b">
        <v>1</v>
      </c>
    </row>
    <row r="61" spans="2:16" ht="20.100000000000001" customHeight="1" x14ac:dyDescent="0.35">
      <c r="B61" s="118" t="s">
        <v>86</v>
      </c>
      <c r="C61" s="119"/>
      <c r="D61" s="58" t="b">
        <v>1</v>
      </c>
      <c r="E61" s="118" t="s">
        <v>87</v>
      </c>
      <c r="F61" s="119"/>
      <c r="G61" s="58" t="b">
        <v>1</v>
      </c>
      <c r="H61" s="120" t="s">
        <v>88</v>
      </c>
      <c r="I61" s="119"/>
      <c r="J61" s="58" t="b">
        <v>1</v>
      </c>
      <c r="K61" s="120" t="s">
        <v>89</v>
      </c>
      <c r="L61" s="119"/>
      <c r="M61" s="58" t="b">
        <v>1</v>
      </c>
      <c r="N61" s="121" t="s">
        <v>90</v>
      </c>
      <c r="O61" s="119"/>
      <c r="P61" s="58" t="b">
        <v>1</v>
      </c>
    </row>
    <row r="62" spans="2:16" ht="20.100000000000001" customHeight="1" x14ac:dyDescent="0.35">
      <c r="B62" s="120" t="s">
        <v>88</v>
      </c>
      <c r="C62" s="119"/>
      <c r="D62" s="58" t="b">
        <v>1</v>
      </c>
      <c r="E62" s="118" t="s">
        <v>91</v>
      </c>
      <c r="F62" s="119"/>
      <c r="G62" s="58" t="b">
        <v>1</v>
      </c>
      <c r="H62" s="120" t="s">
        <v>92</v>
      </c>
      <c r="I62" s="119"/>
      <c r="J62" s="58" t="b">
        <v>0</v>
      </c>
      <c r="K62" s="120" t="s">
        <v>93</v>
      </c>
      <c r="L62" s="119"/>
      <c r="M62" s="58" t="b">
        <v>1</v>
      </c>
      <c r="N62" s="121" t="s">
        <v>83</v>
      </c>
      <c r="O62" s="119"/>
      <c r="P62" s="58" t="b">
        <v>1</v>
      </c>
    </row>
    <row r="63" spans="2:16" ht="20.100000000000001" customHeight="1" x14ac:dyDescent="0.35">
      <c r="B63" s="120" t="s">
        <v>94</v>
      </c>
      <c r="C63" s="119"/>
      <c r="D63" s="58" t="b">
        <v>1</v>
      </c>
      <c r="E63" s="118" t="s">
        <v>95</v>
      </c>
      <c r="F63" s="119"/>
      <c r="G63" s="58" t="b">
        <v>1</v>
      </c>
      <c r="H63" s="68"/>
      <c r="I63" s="69"/>
      <c r="J63" s="70"/>
      <c r="K63" s="120" t="s">
        <v>96</v>
      </c>
      <c r="L63" s="119"/>
      <c r="M63" s="58" t="b">
        <v>1</v>
      </c>
      <c r="N63" s="121" t="s">
        <v>165</v>
      </c>
      <c r="O63" s="119"/>
      <c r="P63" s="58" t="b">
        <v>1</v>
      </c>
    </row>
    <row r="64" spans="2:16" ht="20.100000000000001" customHeight="1" x14ac:dyDescent="0.35">
      <c r="B64" s="120" t="s">
        <v>97</v>
      </c>
      <c r="C64" s="119"/>
      <c r="D64" s="58" t="b">
        <v>0</v>
      </c>
      <c r="E64" s="118" t="s">
        <v>98</v>
      </c>
      <c r="F64" s="119"/>
      <c r="G64" s="58" t="b">
        <v>1</v>
      </c>
      <c r="H64" s="71"/>
      <c r="I64" s="72"/>
      <c r="J64" s="73"/>
      <c r="K64" s="141" t="s">
        <v>99</v>
      </c>
      <c r="L64" s="142"/>
      <c r="M64" s="58" t="b">
        <v>1</v>
      </c>
      <c r="N64" s="74"/>
      <c r="O64" s="75"/>
      <c r="P64" s="76"/>
    </row>
    <row r="65" spans="2:17" ht="20.100000000000001" customHeight="1" x14ac:dyDescent="0.35">
      <c r="B65" s="75"/>
      <c r="C65" s="75"/>
      <c r="D65" s="77" t="b">
        <v>0</v>
      </c>
      <c r="E65" s="118" t="s">
        <v>162</v>
      </c>
      <c r="F65" s="119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00000000000001" customHeight="1" x14ac:dyDescent="0.3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00000000000001" customHeight="1" x14ac:dyDescent="0.3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00000000000001" customHeight="1" thickBot="1" x14ac:dyDescent="0.4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.050000000000001" customHeight="1" x14ac:dyDescent="0.35">
      <c r="B69" s="135" t="s">
        <v>105</v>
      </c>
      <c r="C69" s="135"/>
      <c r="D69" s="81"/>
      <c r="E69" s="81"/>
      <c r="F69" s="137" t="s">
        <v>106</v>
      </c>
      <c r="G69" s="139" t="s">
        <v>107</v>
      </c>
      <c r="H69" s="81"/>
      <c r="I69" s="135" t="s">
        <v>108</v>
      </c>
      <c r="J69" s="135"/>
      <c r="K69" s="81"/>
      <c r="L69" s="82" t="s">
        <v>100</v>
      </c>
      <c r="M69" s="83" t="s">
        <v>101</v>
      </c>
      <c r="N69" s="83" t="s">
        <v>102</v>
      </c>
      <c r="O69" s="83" t="s">
        <v>103</v>
      </c>
      <c r="P69" s="84" t="s">
        <v>104</v>
      </c>
    </row>
    <row r="70" spans="2:17" ht="10.050000000000001" customHeight="1" thickBot="1" x14ac:dyDescent="0.25">
      <c r="B70" s="136"/>
      <c r="C70" s="136"/>
      <c r="D70" s="85"/>
      <c r="E70" s="86"/>
      <c r="F70" s="138"/>
      <c r="G70" s="140"/>
      <c r="H70" s="87"/>
      <c r="I70" s="136"/>
      <c r="J70" s="136"/>
      <c r="K70" s="81"/>
      <c r="L70" s="88" t="s">
        <v>109</v>
      </c>
      <c r="M70" s="89">
        <v>0</v>
      </c>
      <c r="N70" s="89">
        <v>1</v>
      </c>
      <c r="O70" s="89">
        <v>2</v>
      </c>
      <c r="P70" s="90">
        <v>4</v>
      </c>
    </row>
    <row r="71" spans="2:17" ht="20.100000000000001" customHeight="1" x14ac:dyDescent="0.35">
      <c r="B71" s="91" t="s">
        <v>110</v>
      </c>
      <c r="C71" s="92" t="s">
        <v>111</v>
      </c>
      <c r="D71" s="93" t="s">
        <v>112</v>
      </c>
      <c r="E71" s="94" t="s">
        <v>113</v>
      </c>
      <c r="F71" s="92" t="s">
        <v>111</v>
      </c>
      <c r="G71" s="95" t="s">
        <v>112</v>
      </c>
      <c r="H71" s="96"/>
      <c r="I71" s="97" t="s">
        <v>114</v>
      </c>
      <c r="J71" s="59">
        <v>0</v>
      </c>
      <c r="K71" s="98" t="s">
        <v>171</v>
      </c>
      <c r="L71" s="59">
        <v>0</v>
      </c>
      <c r="M71" s="97" t="s">
        <v>115</v>
      </c>
      <c r="N71" s="59">
        <v>0</v>
      </c>
      <c r="O71" s="99" t="s">
        <v>116</v>
      </c>
      <c r="P71" s="59">
        <v>0</v>
      </c>
      <c r="Q71" s="107"/>
    </row>
    <row r="72" spans="2:17" ht="20.100000000000001" customHeight="1" x14ac:dyDescent="0.35">
      <c r="B72" s="100" t="s">
        <v>117</v>
      </c>
      <c r="C72" s="60">
        <v>-157.80000000000001</v>
      </c>
      <c r="D72" s="60">
        <v>-158.9</v>
      </c>
      <c r="E72" s="100" t="s">
        <v>118</v>
      </c>
      <c r="F72" s="60">
        <v>27.1</v>
      </c>
      <c r="G72" s="60">
        <v>24.8</v>
      </c>
      <c r="H72" s="101"/>
      <c r="I72" s="97" t="s">
        <v>119</v>
      </c>
      <c r="J72" s="59">
        <v>0</v>
      </c>
      <c r="K72" s="98" t="s">
        <v>172</v>
      </c>
      <c r="L72" s="59">
        <v>0</v>
      </c>
      <c r="M72" s="98" t="s">
        <v>120</v>
      </c>
      <c r="N72" s="59">
        <v>0</v>
      </c>
      <c r="O72" s="98" t="s">
        <v>174</v>
      </c>
      <c r="P72" s="59">
        <v>0</v>
      </c>
      <c r="Q72" s="107"/>
    </row>
    <row r="73" spans="2:17" ht="20.100000000000001" customHeight="1" x14ac:dyDescent="0.35">
      <c r="B73" s="100" t="s">
        <v>121</v>
      </c>
      <c r="C73" s="60">
        <v>-153.5</v>
      </c>
      <c r="D73" s="60">
        <v>-154.30000000000001</v>
      </c>
      <c r="E73" s="102" t="s">
        <v>122</v>
      </c>
      <c r="F73" s="61">
        <v>31.5</v>
      </c>
      <c r="G73" s="61">
        <v>34.700000000000003</v>
      </c>
      <c r="H73" s="101"/>
      <c r="I73" s="97" t="s">
        <v>123</v>
      </c>
      <c r="J73" s="59">
        <v>0</v>
      </c>
      <c r="K73" s="98" t="s">
        <v>124</v>
      </c>
      <c r="L73" s="59">
        <v>0</v>
      </c>
      <c r="M73" s="98" t="s">
        <v>125</v>
      </c>
      <c r="N73" s="59">
        <v>0</v>
      </c>
      <c r="O73" s="98" t="s">
        <v>173</v>
      </c>
      <c r="P73" s="59">
        <v>0</v>
      </c>
      <c r="Q73" s="107"/>
    </row>
    <row r="74" spans="2:17" ht="20.100000000000001" customHeight="1" x14ac:dyDescent="0.35">
      <c r="B74" s="100" t="s">
        <v>126</v>
      </c>
      <c r="C74" s="60">
        <v>-205</v>
      </c>
      <c r="D74" s="60">
        <v>-209.1</v>
      </c>
      <c r="E74" s="102" t="s">
        <v>127</v>
      </c>
      <c r="F74" s="62">
        <v>10</v>
      </c>
      <c r="G74" s="62">
        <v>10</v>
      </c>
      <c r="H74" s="101"/>
      <c r="I74" s="97" t="s">
        <v>128</v>
      </c>
      <c r="J74" s="59">
        <v>0</v>
      </c>
      <c r="K74" s="98" t="s">
        <v>129</v>
      </c>
      <c r="L74" s="59">
        <v>0</v>
      </c>
      <c r="M74" s="97" t="s">
        <v>130</v>
      </c>
      <c r="N74" s="59">
        <v>0</v>
      </c>
      <c r="O74" s="81"/>
      <c r="P74" s="81"/>
      <c r="Q74" s="107"/>
    </row>
    <row r="75" spans="2:17" ht="20.100000000000001" customHeight="1" x14ac:dyDescent="0.2">
      <c r="B75" s="100" t="s">
        <v>131</v>
      </c>
      <c r="C75" s="60">
        <v>-121.4</v>
      </c>
      <c r="D75" s="60">
        <v>-123</v>
      </c>
      <c r="E75" s="102" t="s">
        <v>132</v>
      </c>
      <c r="F75" s="62">
        <v>50</v>
      </c>
      <c r="G75" s="62">
        <v>50</v>
      </c>
      <c r="H75" s="103"/>
      <c r="I75" s="97" t="s">
        <v>133</v>
      </c>
      <c r="J75" s="59">
        <v>0</v>
      </c>
      <c r="K75" s="98" t="s">
        <v>134</v>
      </c>
      <c r="L75" s="59">
        <v>0</v>
      </c>
      <c r="M75" s="97" t="s">
        <v>135</v>
      </c>
      <c r="N75" s="59">
        <v>0</v>
      </c>
      <c r="O75" s="81"/>
      <c r="P75" s="81"/>
      <c r="Q75" s="107"/>
    </row>
    <row r="76" spans="2:17" ht="20.100000000000001" customHeight="1" x14ac:dyDescent="0.2">
      <c r="B76" s="100" t="s">
        <v>136</v>
      </c>
      <c r="C76" s="60">
        <v>37.1</v>
      </c>
      <c r="D76" s="60">
        <v>34.9</v>
      </c>
      <c r="E76" s="102" t="s">
        <v>137</v>
      </c>
      <c r="F76" s="62">
        <v>50</v>
      </c>
      <c r="G76" s="62">
        <v>50</v>
      </c>
      <c r="H76" s="103"/>
      <c r="I76" s="97" t="s">
        <v>138</v>
      </c>
      <c r="J76" s="59">
        <v>0</v>
      </c>
      <c r="K76" s="97" t="s">
        <v>139</v>
      </c>
      <c r="L76" s="59">
        <v>0</v>
      </c>
      <c r="M76" s="98" t="s">
        <v>140</v>
      </c>
      <c r="N76" s="59">
        <v>0</v>
      </c>
      <c r="O76" s="81"/>
      <c r="P76" s="81"/>
    </row>
    <row r="77" spans="2:17" ht="20.100000000000001" customHeight="1" x14ac:dyDescent="0.35">
      <c r="B77" s="100" t="s">
        <v>141</v>
      </c>
      <c r="C77" s="60">
        <v>34.9</v>
      </c>
      <c r="D77" s="60">
        <v>32.799999999999997</v>
      </c>
      <c r="E77" s="102" t="s">
        <v>142</v>
      </c>
      <c r="F77" s="62">
        <v>255</v>
      </c>
      <c r="G77" s="62">
        <v>250</v>
      </c>
      <c r="H77" s="101"/>
      <c r="I77" s="97" t="s">
        <v>143</v>
      </c>
      <c r="J77" s="59">
        <v>0</v>
      </c>
      <c r="K77" s="97" t="s">
        <v>144</v>
      </c>
      <c r="L77" s="59">
        <v>0</v>
      </c>
      <c r="M77" s="98" t="s">
        <v>145</v>
      </c>
      <c r="N77" s="59">
        <v>0</v>
      </c>
      <c r="O77" s="81"/>
      <c r="P77" s="81"/>
    </row>
    <row r="78" spans="2:17" ht="20.100000000000001" customHeight="1" x14ac:dyDescent="0.35">
      <c r="B78" s="100" t="s">
        <v>146</v>
      </c>
      <c r="C78" s="60">
        <v>30.5</v>
      </c>
      <c r="D78" s="60">
        <v>28.4</v>
      </c>
      <c r="E78" s="102" t="s">
        <v>147</v>
      </c>
      <c r="F78" s="63"/>
      <c r="G78" s="63"/>
      <c r="H78" s="101"/>
      <c r="I78" s="98" t="s">
        <v>148</v>
      </c>
      <c r="J78" s="59">
        <v>0</v>
      </c>
      <c r="K78" s="97" t="s">
        <v>149</v>
      </c>
      <c r="L78" s="59">
        <v>0</v>
      </c>
      <c r="M78" s="104" t="s">
        <v>150</v>
      </c>
      <c r="N78" s="59">
        <v>0</v>
      </c>
      <c r="O78" s="81"/>
      <c r="P78" s="81"/>
    </row>
    <row r="79" spans="2:17" ht="20.100000000000001" customHeight="1" x14ac:dyDescent="0.35">
      <c r="B79" s="100" t="s">
        <v>151</v>
      </c>
      <c r="C79" s="60">
        <v>29.1</v>
      </c>
      <c r="D79" s="60">
        <v>27</v>
      </c>
      <c r="E79" s="100" t="s">
        <v>152</v>
      </c>
      <c r="F79" s="60">
        <v>18.7</v>
      </c>
      <c r="G79" s="60">
        <v>16.899999999999999</v>
      </c>
      <c r="H79" s="101"/>
      <c r="I79" s="98" t="s">
        <v>153</v>
      </c>
      <c r="J79" s="59">
        <v>0</v>
      </c>
      <c r="K79" s="98" t="s">
        <v>154</v>
      </c>
      <c r="L79" s="59">
        <v>0</v>
      </c>
      <c r="M79" s="98" t="s">
        <v>155</v>
      </c>
      <c r="N79" s="59">
        <v>0</v>
      </c>
      <c r="O79" s="80"/>
      <c r="P79" s="80"/>
    </row>
    <row r="80" spans="2:17" ht="20.100000000000001" customHeight="1" x14ac:dyDescent="0.35">
      <c r="B80" s="105" t="s">
        <v>156</v>
      </c>
      <c r="C80" s="64">
        <v>1.95E-6</v>
      </c>
      <c r="D80" s="64">
        <v>1.31E-6</v>
      </c>
      <c r="E80" s="102" t="s">
        <v>157</v>
      </c>
      <c r="F80" s="61">
        <v>56.8</v>
      </c>
      <c r="G80" s="61">
        <v>59.5</v>
      </c>
      <c r="H80" s="101"/>
      <c r="I80" s="98" t="s">
        <v>158</v>
      </c>
      <c r="J80" s="59">
        <v>0</v>
      </c>
      <c r="K80" s="97" t="s">
        <v>159</v>
      </c>
      <c r="L80" s="59">
        <v>0</v>
      </c>
      <c r="M80" s="98" t="s">
        <v>160</v>
      </c>
      <c r="N80" s="59">
        <v>0</v>
      </c>
      <c r="O80" s="23"/>
      <c r="P80" s="23"/>
    </row>
    <row r="81" spans="2:16" ht="20.100000000000001" customHeight="1" x14ac:dyDescent="0.35"/>
    <row r="82" spans="2:16" ht="20.100000000000001" customHeight="1" x14ac:dyDescent="0.35"/>
    <row r="83" spans="2:16" ht="20.100000000000001" customHeight="1" x14ac:dyDescent="0.35"/>
    <row r="84" spans="2:16" ht="15" customHeight="1" x14ac:dyDescent="0.35">
      <c r="B84" s="160" t="s">
        <v>161</v>
      </c>
      <c r="C84" s="160"/>
    </row>
    <row r="85" spans="2:16" ht="15" customHeight="1" x14ac:dyDescent="0.35">
      <c r="B85" s="161" t="s">
        <v>186</v>
      </c>
      <c r="C85" s="162"/>
      <c r="D85" s="162"/>
      <c r="E85" s="162"/>
      <c r="F85" s="162"/>
      <c r="G85" s="162"/>
      <c r="H85" s="162"/>
      <c r="I85" s="162"/>
      <c r="J85" s="162"/>
      <c r="K85" s="162"/>
      <c r="L85" s="162"/>
      <c r="M85" s="162"/>
      <c r="N85" s="162"/>
      <c r="O85" s="162"/>
      <c r="P85" s="163"/>
    </row>
    <row r="86" spans="2:16" ht="15" customHeight="1" x14ac:dyDescent="0.35">
      <c r="B86" s="167" t="s">
        <v>210</v>
      </c>
      <c r="C86" s="168"/>
      <c r="D86" s="168"/>
      <c r="E86" s="168"/>
      <c r="F86" s="168"/>
      <c r="G86" s="168"/>
      <c r="H86" s="168"/>
      <c r="I86" s="168"/>
      <c r="J86" s="168"/>
      <c r="K86" s="168"/>
      <c r="L86" s="168"/>
      <c r="M86" s="168"/>
      <c r="N86" s="168"/>
      <c r="O86" s="168"/>
      <c r="P86" s="169"/>
    </row>
    <row r="87" spans="2:16" ht="15" customHeight="1" x14ac:dyDescent="0.35">
      <c r="B87" s="174" t="s">
        <v>189</v>
      </c>
      <c r="C87" s="175"/>
      <c r="D87" s="175"/>
      <c r="E87" s="175"/>
      <c r="F87" s="175"/>
      <c r="G87" s="175"/>
      <c r="H87" s="175"/>
      <c r="I87" s="175"/>
      <c r="J87" s="175"/>
      <c r="K87" s="175"/>
      <c r="L87" s="175"/>
      <c r="M87" s="175"/>
      <c r="N87" s="175"/>
      <c r="O87" s="175"/>
      <c r="P87" s="176"/>
    </row>
    <row r="88" spans="2:16" ht="15" customHeight="1" x14ac:dyDescent="0.35">
      <c r="B88" s="167" t="s">
        <v>195</v>
      </c>
      <c r="C88" s="168"/>
      <c r="D88" s="168"/>
      <c r="E88" s="168"/>
      <c r="F88" s="168"/>
      <c r="G88" s="168"/>
      <c r="H88" s="168"/>
      <c r="I88" s="168"/>
      <c r="J88" s="168"/>
      <c r="K88" s="168"/>
      <c r="L88" s="168"/>
      <c r="M88" s="168"/>
      <c r="N88" s="168"/>
      <c r="O88" s="168"/>
      <c r="P88" s="169"/>
    </row>
    <row r="89" spans="2:16" ht="15" customHeight="1" x14ac:dyDescent="0.35">
      <c r="B89" s="167"/>
      <c r="C89" s="168"/>
      <c r="D89" s="168"/>
      <c r="E89" s="168"/>
      <c r="F89" s="168"/>
      <c r="G89" s="168"/>
      <c r="H89" s="168"/>
      <c r="I89" s="168"/>
      <c r="J89" s="168"/>
      <c r="K89" s="168"/>
      <c r="L89" s="168"/>
      <c r="M89" s="168"/>
      <c r="N89" s="168"/>
      <c r="O89" s="168"/>
      <c r="P89" s="169"/>
    </row>
    <row r="90" spans="2:16" ht="15" customHeight="1" x14ac:dyDescent="0.35">
      <c r="B90" s="167"/>
      <c r="C90" s="168"/>
      <c r="D90" s="168"/>
      <c r="E90" s="168"/>
      <c r="F90" s="168"/>
      <c r="G90" s="168"/>
      <c r="H90" s="168"/>
      <c r="I90" s="168"/>
      <c r="J90" s="168"/>
      <c r="K90" s="168"/>
      <c r="L90" s="168"/>
      <c r="M90" s="168"/>
      <c r="N90" s="168"/>
      <c r="O90" s="168"/>
      <c r="P90" s="169"/>
    </row>
    <row r="91" spans="2:16" ht="15" customHeight="1" x14ac:dyDescent="0.35">
      <c r="B91" s="167"/>
      <c r="C91" s="168"/>
      <c r="D91" s="168"/>
      <c r="E91" s="168"/>
      <c r="F91" s="168"/>
      <c r="G91" s="168"/>
      <c r="H91" s="168"/>
      <c r="I91" s="168"/>
      <c r="J91" s="168"/>
      <c r="K91" s="168"/>
      <c r="L91" s="168"/>
      <c r="M91" s="168"/>
      <c r="N91" s="168"/>
      <c r="O91" s="168"/>
      <c r="P91" s="169"/>
    </row>
    <row r="92" spans="2:16" ht="15" customHeight="1" x14ac:dyDescent="0.35">
      <c r="B92" s="167"/>
      <c r="C92" s="168"/>
      <c r="D92" s="168"/>
      <c r="E92" s="168"/>
      <c r="F92" s="168"/>
      <c r="G92" s="168"/>
      <c r="H92" s="168"/>
      <c r="I92" s="168"/>
      <c r="J92" s="168"/>
      <c r="K92" s="168"/>
      <c r="L92" s="168"/>
      <c r="M92" s="168"/>
      <c r="N92" s="168"/>
      <c r="O92" s="168"/>
      <c r="P92" s="169"/>
    </row>
    <row r="93" spans="2:16" ht="15" customHeight="1" x14ac:dyDescent="0.35">
      <c r="B93" s="167"/>
      <c r="C93" s="168"/>
      <c r="D93" s="168"/>
      <c r="E93" s="168"/>
      <c r="F93" s="168"/>
      <c r="G93" s="168"/>
      <c r="H93" s="168"/>
      <c r="I93" s="168"/>
      <c r="J93" s="168"/>
      <c r="K93" s="168"/>
      <c r="L93" s="168"/>
      <c r="M93" s="168"/>
      <c r="N93" s="168"/>
      <c r="O93" s="168"/>
      <c r="P93" s="169"/>
    </row>
    <row r="94" spans="2:16" ht="15" customHeight="1" x14ac:dyDescent="0.35">
      <c r="B94" s="167"/>
      <c r="C94" s="168"/>
      <c r="D94" s="168"/>
      <c r="E94" s="168"/>
      <c r="F94" s="168"/>
      <c r="G94" s="168"/>
      <c r="H94" s="168"/>
      <c r="I94" s="168"/>
      <c r="J94" s="168"/>
      <c r="K94" s="168"/>
      <c r="L94" s="168"/>
      <c r="M94" s="168"/>
      <c r="N94" s="168"/>
      <c r="O94" s="168"/>
      <c r="P94" s="169"/>
    </row>
    <row r="95" spans="2:16" ht="15" customHeight="1" x14ac:dyDescent="0.35">
      <c r="B95" s="167"/>
      <c r="C95" s="168"/>
      <c r="D95" s="168"/>
      <c r="E95" s="168"/>
      <c r="F95" s="168"/>
      <c r="G95" s="168"/>
      <c r="H95" s="168"/>
      <c r="I95" s="168"/>
      <c r="J95" s="168"/>
      <c r="K95" s="168"/>
      <c r="L95" s="168"/>
      <c r="M95" s="168"/>
      <c r="N95" s="168"/>
      <c r="O95" s="168"/>
      <c r="P95" s="169"/>
    </row>
    <row r="96" spans="2:16" ht="15" customHeight="1" x14ac:dyDescent="0.35">
      <c r="B96" s="167"/>
      <c r="C96" s="168"/>
      <c r="D96" s="168"/>
      <c r="E96" s="168"/>
      <c r="F96" s="168"/>
      <c r="G96" s="168"/>
      <c r="H96" s="168"/>
      <c r="I96" s="168"/>
      <c r="J96" s="168"/>
      <c r="K96" s="168"/>
      <c r="L96" s="168"/>
      <c r="M96" s="168"/>
      <c r="N96" s="168"/>
      <c r="O96" s="168"/>
      <c r="P96" s="169"/>
    </row>
    <row r="97" spans="2:16" ht="15" customHeight="1" x14ac:dyDescent="0.35">
      <c r="B97" s="167"/>
      <c r="C97" s="168"/>
      <c r="D97" s="168"/>
      <c r="E97" s="168"/>
      <c r="F97" s="168"/>
      <c r="G97" s="168"/>
      <c r="H97" s="168"/>
      <c r="I97" s="168"/>
      <c r="J97" s="168"/>
      <c r="K97" s="168"/>
      <c r="L97" s="168"/>
      <c r="M97" s="168"/>
      <c r="N97" s="168"/>
      <c r="O97" s="168"/>
      <c r="P97" s="169"/>
    </row>
    <row r="98" spans="2:16" ht="15" customHeight="1" x14ac:dyDescent="0.35">
      <c r="B98" s="167"/>
      <c r="C98" s="168"/>
      <c r="D98" s="168"/>
      <c r="E98" s="168"/>
      <c r="F98" s="168"/>
      <c r="G98" s="168"/>
      <c r="H98" s="168"/>
      <c r="I98" s="168"/>
      <c r="J98" s="168"/>
      <c r="K98" s="168"/>
      <c r="L98" s="168"/>
      <c r="M98" s="168"/>
      <c r="N98" s="168"/>
      <c r="O98" s="168"/>
      <c r="P98" s="169"/>
    </row>
    <row r="99" spans="2:16" ht="15" customHeight="1" x14ac:dyDescent="0.35">
      <c r="B99" s="171"/>
      <c r="C99" s="172"/>
      <c r="D99" s="172"/>
      <c r="E99" s="172"/>
      <c r="F99" s="172"/>
      <c r="G99" s="172"/>
      <c r="H99" s="172"/>
      <c r="I99" s="172"/>
      <c r="J99" s="172"/>
      <c r="K99" s="172"/>
      <c r="L99" s="172"/>
      <c r="M99" s="172"/>
      <c r="N99" s="172"/>
      <c r="O99" s="172"/>
      <c r="P99" s="173"/>
    </row>
    <row r="100" spans="2:16" ht="15" customHeight="1" x14ac:dyDescent="0.35"/>
    <row r="101" spans="2:16" ht="15" hidden="1" customHeight="1" x14ac:dyDescent="0.35"/>
    <row r="102" spans="2:16" ht="15" hidden="1" customHeight="1" x14ac:dyDescent="0.35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 xr:uid="{00000000-0002-0000-0000-000000000000}">
      <formula1>$M$70:$P$70</formula1>
    </dataValidation>
    <dataValidation type="list" showInputMessage="1" showErrorMessage="1" sqref="N82" xr:uid="{00000000-0002-0000-0000-000001000000}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137160</xdr:rowOff>
                  </from>
                  <to>
                    <xdr:col>10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137160</xdr:rowOff>
                  </from>
                  <to>
                    <xdr:col>11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137160</xdr:rowOff>
                  </from>
                  <to>
                    <xdr:col>12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137160</xdr:rowOff>
                  </from>
                  <to>
                    <xdr:col>13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137160</xdr:rowOff>
                  </from>
                  <to>
                    <xdr:col>14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137160</xdr:rowOff>
                  </from>
                  <to>
                    <xdr:col>15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144780</xdr:rowOff>
                  </from>
                  <to>
                    <xdr:col>10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144780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144780</xdr:rowOff>
                  </from>
                  <to>
                    <xdr:col>11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144780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144780</xdr:rowOff>
                  </from>
                  <to>
                    <xdr:col>12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144780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144780</xdr:rowOff>
                  </from>
                  <to>
                    <xdr:col>13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144780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144780</xdr:rowOff>
                  </from>
                  <to>
                    <xdr:col>14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144780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144780</xdr:rowOff>
                  </from>
                  <to>
                    <xdr:col>15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144780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213360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213360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213360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213360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251460</xdr:rowOff>
                  </from>
                  <to>
                    <xdr:col>3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251460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243840</xdr:rowOff>
                  </from>
                  <to>
                    <xdr:col>9</xdr:col>
                    <xdr:colOff>419100</xdr:colOff>
                    <xdr:row>59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251460</xdr:rowOff>
                  </from>
                  <to>
                    <xdr:col>12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251460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251460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251460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251460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</cp:lastModifiedBy>
  <cp:lastPrinted>2024-03-05T14:50:54Z</cp:lastPrinted>
  <dcterms:created xsi:type="dcterms:W3CDTF">2024-02-29T07:36:25Z</dcterms:created>
  <dcterms:modified xsi:type="dcterms:W3CDTF">2025-02-22T19:53:30Z</dcterms:modified>
</cp:coreProperties>
</file>