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2\"/>
    </mc:Choice>
  </mc:AlternateContent>
  <xr:revisionPtr revIDLastSave="0" documentId="13_ncr:1_{6BF5B9F3-A013-4E69-86B3-0E88DC12BA7F}" xr6:coauthVersionLast="47" xr6:coauthVersionMax="47" xr10:uidLastSave="{00000000-0000-0000-0000-000000000000}"/>
  <bookViews>
    <workbookView xWindow="6648" yWindow="6108" windowWidth="18000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<sst xmlns="http://schemas.openxmlformats.org/spreadsheetml/2006/main" count="212" uniqueCount="198">
  <si>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</si>
  <si>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</si>
  <si>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</si>
  <si>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</si>
  <si>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</si>
  <si>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</si>
  <si>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</si>
  <si>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</si>
  <si>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</si>
  <si>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</si>
  <si>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</si>
  <si>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</si>
  <si>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</si>
  <si>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</si>
  <si>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</si>
  <si>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</si>
  <si>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</si>
  <si>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</si>
  <si>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</si>
  <si>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</si>
  <si>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</si>
  <si>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</si>
  <si>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</si>
  <si>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</si>
  <si>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</si>
  <si>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</si>
  <si>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</si>
  <si>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</si>
  <si>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</si>
  <si>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</si>
  <si>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</si>
  <si>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</si>
  <si>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</si>
  <si>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</si>
  <si>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</si>
  <si>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</si>
  <si>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</si>
  <si>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</si>
  <si>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</si>
  <si>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</si>
  <si>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</si>
  <si>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</si>
  <si>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</si>
  <si>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</si>
  <si>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</si>
  <si>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</si>
  <si>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</si>
  <si>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</si>
  <si>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</si>
  <si>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</si>
  <si>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</si>
  <si>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</si>
  <si>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</si>
  <si>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</si>
  <si>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</si>
  <si>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</si>
  <si>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</si>
  <si>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</si>
  <si>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</si>
  <si>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</si>
  <si>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</si>
  <si>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</si>
  <si>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</si>
  <si>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</si>
  <si>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</si>
  <si>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</si>
  <si>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</si>
  <si>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</si>
  <si>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</si>
  <si>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</si>
  <si>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</si>
  <si>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</si>
  <si>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</si>
  <si>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</si>
  <si>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</si>
  <si>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</si>
  <si>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</si>
  <si>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</si>
  <si>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</si>
  <si>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</si>
  <si>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</si>
  <si>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</si>
  <si>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</si>
  <si>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</si>
  <si>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</si>
  <si>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</si>
  <si>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</si>
  <si>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</si>
  <si>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</si>
  <si>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</si>
  <si>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</si>
  <si>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</si>
  <si>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</si>
  <si>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</si>
  <si>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</si>
  <si>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</si>
  <si>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</si>
  <si>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</si>
  <si>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</si>
  <si>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</si>
  <si>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</si>
  <si>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</si>
  <si>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</si>
  <si>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</si>
  <si>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</si>
  <si>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</si>
  <si>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</si>
  <si>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</si>
  <si>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</si>
  <si>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</si>
  <si>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</si>
  <si>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</si>
  <si>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</si>
  <si>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</si>
  <si>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</si>
  <si>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</si>
  <si>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</si>
  <si>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</si>
  <si>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</si>
  <si>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</si>
  <si>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</si>
  <si>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</si>
  <si>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</si>
  <si>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</si>
  <si>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</si>
  <si>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</si>
  <si>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</si>
  <si>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</si>
  <si>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</si>
  <si>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</si>
  <si>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</si>
  <si>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</si>
  <si>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</si>
  <si>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</si>
  <si>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</si>
  <si>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</si>
  <si>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</si>
  <si>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</si>
  <si>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</si>
  <si>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</si>
  <si>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</si>
  <si>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</si>
  <si>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</si>
  <si>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</si>
  <si>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</si>
  <si>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</si>
  <si>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</si>
  <si>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</si>
  <si>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</si>
  <si>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</si>
  <si>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</si>
  <si>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</si>
  <si>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</si>
  <si>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</si>
  <si>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</si>
  <si>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</si>
  <si>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</si>
  <si>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</si>
  <si>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</si>
  <si>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</si>
  <si>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</si>
  <si>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</si>
  <si>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</si>
  <si>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</si>
  <si>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</si>
  <si>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</si>
  <si>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</si>
  <si>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</si>
  <si>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</si>
  <si>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</si>
  <si>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</si>
  <si>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</si>
  <si>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</si>
  <si>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</si>
  <si>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</si>
  <si>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</si>
  <si>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</si>
  <si>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</si>
  <si>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</si>
  <si>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월령 40%이상으로 방풍막 연결</t>
  </si>
  <si>
    <t>OBS</t>
  </si>
  <si>
    <t>ALL</t>
  </si>
  <si>
    <t>SITE-KSP</t>
    <phoneticPr fontId="3" type="noConversion"/>
  </si>
  <si>
    <t>ALL</t>
    <phoneticPr fontId="3" type="noConversion"/>
  </si>
  <si>
    <t>두원재</t>
    <phoneticPr fontId="3" type="noConversion"/>
  </si>
  <si>
    <t>DS9이 계속해서 꺼지는 현상 발생 (4차례)</t>
    <phoneticPr fontId="3" type="noConversion"/>
  </si>
  <si>
    <t>E_065513</t>
    <phoneticPr fontId="3" type="noConversion"/>
  </si>
  <si>
    <t>E_065513 미러커버 닫고 관측</t>
    <phoneticPr fontId="3" type="noConversion"/>
  </si>
  <si>
    <t>[11:40] 구름으로 인한 관측중지 [12:15] 관측재개</t>
    <phoneticPr fontId="3" type="noConversion"/>
  </si>
  <si>
    <t>-</t>
    <phoneticPr fontId="3" type="noConversion"/>
  </si>
  <si>
    <t>ESE</t>
    <phoneticPr fontId="3" type="noConversion"/>
  </si>
  <si>
    <t>ENE</t>
    <phoneticPr fontId="3" type="noConversion"/>
  </si>
  <si>
    <t>NNE</t>
    <phoneticPr fontId="3" type="noConversion"/>
  </si>
  <si>
    <t>[12:30] 구름으로 인한 관측중지 [12:55] 관측재개</t>
    <phoneticPr fontId="3" type="noConversion"/>
  </si>
  <si>
    <t>M_065479-065487:T</t>
    <phoneticPr fontId="3" type="noConversion"/>
  </si>
  <si>
    <t>C_065504-065517</t>
    <phoneticPr fontId="3" type="noConversion"/>
  </si>
  <si>
    <t>[13:15] 구름으로 인한 관측 중지 [18:10] 관측 종료</t>
    <phoneticPr fontId="3" type="noConversion"/>
  </si>
  <si>
    <t>[09:00] 구름으로 인한 관측 중지 [10:00] AUX 연결이 계속 끊겨 KMTNetControls 재실행 후 정상화 됨 [10:30] 관측시작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</si>
</sst>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9" zoomScale="145" zoomScaleNormal="145" workbookViewId="0">
      <selection activeCell="F76" sqref="F76"/>
    </sheetView>
  </sheetViews>
  <sheetFormatPr defaultColWidth="0" defaultRowHeight="10.8" zeroHeight="1" x14ac:dyDescent="0.35"/>
  <cols>
    <col min="1" max="1" width="0.77734375" style="65" customWidth="1"/>
    <col min="2" max="2" width="7.77734375" style="65" customWidth="1"/>
    <col min="3" max="16" width="6.77734375" style="65" customWidth="1"/>
    <col min="17" max="17" width="0.77734375" style="65" customWidth="1"/>
    <col min="18" max="18" width="9.21875" style="65" hidden="1" customWidth="1"/>
    <col min="19" max="16384" width="9.21875" style="65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45700</v>
      </c>
      <c r="D3" s="158"/>
      <c r="E3" s="1"/>
      <c r="F3" s="1"/>
      <c r="G3" s="1"/>
      <c r="H3" s="1"/>
      <c r="I3" s="1"/>
      <c r="J3" s="1"/>
      <c r="K3" s="66" t="s">
        <v>2</v>
      </c>
      <c r="L3" s="159">
        <f>(P31-(P32+P33))/P31*100</f>
        <v>20.682302771855007</v>
      </c>
      <c r="M3" s="159"/>
      <c r="N3" s="66" t="s">
        <v>3</v>
      </c>
      <c r="O3" s="159">
        <f>(P31-P33)/P31*100</f>
        <v>97.654584221748408</v>
      </c>
      <c r="P3" s="159"/>
    </row>
    <row r="4" spans="2:16" ht="14.25" customHeight="1" x14ac:dyDescent="0.35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0.43263888888888891</v>
      </c>
      <c r="D9" s="8" t="s">
        <v>189</v>
      </c>
      <c r="E9" s="8">
        <v>18.3</v>
      </c>
      <c r="F9" s="8">
        <v>74.099999999999994</v>
      </c>
      <c r="G9" s="36" t="s">
        <v>190</v>
      </c>
      <c r="H9" s="8">
        <v>5.8</v>
      </c>
      <c r="I9" s="36">
        <v>99.8</v>
      </c>
      <c r="J9" s="9">
        <f>IF(L9, 1, 0) + IF(M9, 2, 0) + IF(N9, 4, 0) + IF(O9, 8, 0) + IF(P9, 16, 0)</f>
        <v>4</v>
      </c>
      <c r="K9" s="10" t="b">
        <v>1</v>
      </c>
      <c r="L9" s="10" t="b">
        <v>0</v>
      </c>
      <c r="M9" s="10" t="b">
        <v>0</v>
      </c>
      <c r="N9" s="10" t="b">
        <v>1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 t="s">
        <v>189</v>
      </c>
      <c r="E10" s="8">
        <v>18.7</v>
      </c>
      <c r="F10" s="8">
        <v>69.3</v>
      </c>
      <c r="G10" s="36" t="s">
        <v>191</v>
      </c>
      <c r="H10" s="8">
        <v>5.8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4">
      <c r="B11" s="13" t="s">
        <v>23</v>
      </c>
      <c r="C11" s="14">
        <v>0.76111111111111107</v>
      </c>
      <c r="D11" s="15" t="s">
        <v>189</v>
      </c>
      <c r="E11" s="15">
        <v>17.3</v>
      </c>
      <c r="F11" s="15">
        <v>82.6</v>
      </c>
      <c r="G11" s="36" t="s">
        <v>192</v>
      </c>
      <c r="H11" s="15">
        <v>2.6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24.328472222222224</v>
      </c>
      <c r="D12" s="19" t="e">
        <f>AVERAGE(D9:D11)</f>
        <v>#DIV/0!</v>
      </c>
      <c r="E12" s="19">
        <f>AVERAGE(E9:E11)</f>
        <v>18.099999999999998</v>
      </c>
      <c r="F12" s="20">
        <f>AVERAGE(F9:F11)</f>
        <v>75.333333333333329</v>
      </c>
      <c r="G12" s="21"/>
      <c r="H12" s="22">
        <f>AVERAGE(H9:H11)</f>
        <v>4.7333333333333334</v>
      </c>
      <c r="I12" s="23"/>
      <c r="J12" s="24">
        <f>AVERAGE(J9:J11)</f>
        <v>8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180</v>
      </c>
      <c r="D16" s="27" t="s">
        <v>181</v>
      </c>
      <c r="E16" s="27" t="s">
        <v>182</v>
      </c>
      <c r="F16" s="27" t="s">
        <v>183</v>
      </c>
      <c r="G16" s="117"/>
      <c r="H16" s="117"/>
      <c r="I16" s="27"/>
      <c r="J16" s="27"/>
      <c r="K16" s="27"/>
      <c r="L16" s="27"/>
      <c r="M16" s="27"/>
      <c r="N16" s="27"/>
      <c r="O16" s="27"/>
      <c r="P16" s="27" t="s">
        <v>180</v>
      </c>
    </row>
    <row r="17" spans="2:16" ht="14.1" customHeight="1" x14ac:dyDescent="0.35">
      <c r="B17" s="35" t="s">
        <v>41</v>
      </c>
      <c r="C17" s="28">
        <v>0.43611111111111112</v>
      </c>
      <c r="D17" s="28">
        <v>0.43680555555555556</v>
      </c>
      <c r="E17" s="28">
        <v>0.44722222222222224</v>
      </c>
      <c r="F17" s="28">
        <v>0.76527777777777772</v>
      </c>
      <c r="G17" s="28"/>
      <c r="H17" s="28"/>
      <c r="I17" s="28"/>
      <c r="J17" s="28"/>
      <c r="K17" s="28"/>
      <c r="L17" s="28"/>
      <c r="M17" s="28"/>
      <c r="N17" s="28"/>
      <c r="O17" s="28"/>
      <c r="P17" s="28">
        <v>0.76944444444444449</v>
      </c>
    </row>
    <row r="18" spans="2:16" ht="14.1" customHeight="1" x14ac:dyDescent="0.35">
      <c r="B18" s="35" t="s">
        <v>42</v>
      </c>
      <c r="C18" s="27">
        <v>65479</v>
      </c>
      <c r="D18" s="27">
        <v>65480</v>
      </c>
      <c r="E18" s="27">
        <v>65485</v>
      </c>
      <c r="F18" s="27">
        <v>65518</v>
      </c>
      <c r="G18" s="27"/>
      <c r="H18" s="27"/>
      <c r="I18" s="27"/>
      <c r="J18" s="27"/>
      <c r="K18" s="27"/>
      <c r="L18" s="27"/>
      <c r="M18" s="27"/>
      <c r="N18" s="27"/>
      <c r="O18" s="27"/>
      <c r="P18" s="27">
        <v>65523</v>
      </c>
    </row>
    <row r="19" spans="2:16" ht="14.1" customHeight="1" thickBot="1" x14ac:dyDescent="0.4">
      <c r="B19" s="13" t="s">
        <v>43</v>
      </c>
      <c r="C19" s="29"/>
      <c r="D19" s="27">
        <v>65484</v>
      </c>
      <c r="E19" s="30">
        <v>65518</v>
      </c>
      <c r="F19" s="30">
        <v>65522</v>
      </c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34</v>
      </c>
      <c r="F20" s="33">
        <f>IF(ISNUMBER(F18),F19-F18+1,"")</f>
        <v>5</v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6"/>
      <c r="D23" s="116"/>
      <c r="E23" s="36" t="s">
        <v>48</v>
      </c>
      <c r="F23" s="164"/>
      <c r="G23" s="164"/>
      <c r="H23" s="164"/>
      <c r="I23" s="164"/>
      <c r="J23" s="106"/>
      <c r="K23" s="106"/>
      <c r="L23" s="116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6"/>
      <c r="D24" s="106"/>
      <c r="E24" s="113" t="s">
        <v>178</v>
      </c>
      <c r="F24" s="164"/>
      <c r="G24" s="164"/>
      <c r="H24" s="164"/>
      <c r="I24" s="164"/>
      <c r="J24" s="106"/>
      <c r="K24" s="106"/>
      <c r="L24" s="36" t="s">
        <v>176</v>
      </c>
      <c r="M24" s="164"/>
      <c r="N24" s="164"/>
      <c r="O24" s="164"/>
      <c r="P24" s="164"/>
    </row>
    <row r="25" spans="2:16" ht="13.5" customHeight="1" x14ac:dyDescent="0.35">
      <c r="B25" s="165"/>
      <c r="C25" s="116"/>
      <c r="D25" s="116"/>
      <c r="E25" s="113" t="s">
        <v>170</v>
      </c>
      <c r="F25" s="164"/>
      <c r="G25" s="164"/>
      <c r="H25" s="164"/>
      <c r="I25" s="164"/>
      <c r="J25" s="106"/>
      <c r="K25" s="106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6"/>
      <c r="D26" s="106"/>
      <c r="E26" s="113" t="s">
        <v>164</v>
      </c>
      <c r="F26" s="164"/>
      <c r="G26" s="164"/>
      <c r="H26" s="164"/>
      <c r="I26" s="164"/>
      <c r="J26" s="106"/>
      <c r="K26" s="106"/>
      <c r="L26" s="36" t="s">
        <v>177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0.32847222222222222</v>
      </c>
      <c r="N30" s="43"/>
      <c r="O30" s="45"/>
      <c r="P30" s="46">
        <f>SUM(C30:J30,L30:N30)</f>
        <v>0.32847222222222222</v>
      </c>
    </row>
    <row r="31" spans="2:16" ht="14.1" customHeight="1" x14ac:dyDescent="0.35">
      <c r="B31" s="37" t="s">
        <v>169</v>
      </c>
      <c r="C31" s="47"/>
      <c r="D31" s="7">
        <v>0.15902777777777777</v>
      </c>
      <c r="E31" s="7">
        <v>8.3333333333333329E-2</v>
      </c>
      <c r="F31" s="7"/>
      <c r="G31" s="7"/>
      <c r="H31" s="7"/>
      <c r="I31" s="7"/>
      <c r="J31" s="7"/>
      <c r="K31" s="7">
        <v>8.3333333333333329E-2</v>
      </c>
      <c r="L31" s="7"/>
      <c r="M31" s="7"/>
      <c r="N31" s="7"/>
      <c r="O31" s="48"/>
      <c r="P31" s="46">
        <f>SUM(C31:N31)</f>
        <v>0.3256944444444444</v>
      </c>
    </row>
    <row r="32" spans="2:16" ht="14.1" customHeight="1" x14ac:dyDescent="0.35">
      <c r="B32" s="37" t="s">
        <v>65</v>
      </c>
      <c r="C32" s="49"/>
      <c r="D32" s="50">
        <v>8.4027777777777785E-2</v>
      </c>
      <c r="E32" s="50">
        <v>8.3333333333333329E-2</v>
      </c>
      <c r="F32" s="50"/>
      <c r="G32" s="50"/>
      <c r="H32" s="50"/>
      <c r="I32" s="50"/>
      <c r="J32" s="50"/>
      <c r="K32" s="50">
        <v>8.3333333333333329E-2</v>
      </c>
      <c r="L32" s="50"/>
      <c r="M32" s="50"/>
      <c r="N32" s="50"/>
      <c r="O32" s="51"/>
      <c r="P32" s="46">
        <f>SUM(C32:N32)</f>
        <v>0.25069444444444444</v>
      </c>
    </row>
    <row r="33" spans="2:16" ht="14.1" customHeight="1" thickBot="1" x14ac:dyDescent="0.4">
      <c r="B33" s="37" t="s">
        <v>66</v>
      </c>
      <c r="C33" s="52"/>
      <c r="D33" s="53">
        <v>7.6388888888888886E-3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7.6388888888888886E-3</v>
      </c>
    </row>
    <row r="34" spans="2:16" ht="14.1" customHeight="1" x14ac:dyDescent="0.35">
      <c r="B34" s="109" t="s">
        <v>166</v>
      </c>
      <c r="C34" s="110">
        <f>C31-C32-C33</f>
        <v>0</v>
      </c>
      <c r="D34" s="110">
        <f t="shared" ref="D34:P34" si="1">D31-D32-D33</f>
        <v>6.7361111111111094E-2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6.7361111111111066E-2</v>
      </c>
    </row>
    <row r="35" spans="2:16" ht="13.5" customHeight="1" x14ac:dyDescent="0.35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 x14ac:dyDescent="0.35">
      <c r="B36" s="151" t="s">
        <v>67</v>
      </c>
      <c r="C36" s="154" t="s">
        <v>194</v>
      </c>
      <c r="D36" s="155"/>
      <c r="E36" s="154" t="s">
        <v>195</v>
      </c>
      <c r="F36" s="155"/>
      <c r="G36" s="154" t="s">
        <v>186</v>
      </c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3" t="s">
        <v>68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  <row r="44" spans="2:16" ht="14.1" customHeight="1" x14ac:dyDescent="0.35">
      <c r="B44" s="125" t="s">
        <v>197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" customHeight="1" x14ac:dyDescent="0.35">
      <c r="B45" s="146" t="s">
        <v>185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" customHeight="1" x14ac:dyDescent="0.35">
      <c r="B46" s="125" t="s">
        <v>188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" customHeight="1" x14ac:dyDescent="0.35">
      <c r="B47" s="170" t="s">
        <v>193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" customHeight="1" x14ac:dyDescent="0.35">
      <c r="B48" s="147" t="s">
        <v>187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 t="s">
        <v>196</v>
      </c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" customHeight="1" x14ac:dyDescent="0.35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" customHeight="1" x14ac:dyDescent="0.35">
      <c r="B51" s="125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" customHeight="1" x14ac:dyDescent="0.35">
      <c r="B52" s="125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" customHeight="1" thickBot="1" x14ac:dyDescent="0.4">
      <c r="B53" s="131" t="s">
        <v>167</v>
      </c>
      <c r="C53" s="132"/>
      <c r="D53" s="115"/>
      <c r="E53" s="115"/>
      <c r="F53" s="115"/>
      <c r="G53" s="133"/>
      <c r="H53" s="132"/>
      <c r="I53" s="132"/>
      <c r="J53" s="132"/>
      <c r="K53" s="132"/>
      <c r="L53" s="132"/>
      <c r="M53" s="132"/>
      <c r="N53" s="132"/>
      <c r="O53" s="132"/>
      <c r="P53" s="134"/>
    </row>
    <row r="54" spans="2:16" ht="14.1" customHeight="1" thickTop="1" thickBot="1" x14ac:dyDescent="0.4">
      <c r="B54" s="126" t="s">
        <v>171</v>
      </c>
      <c r="C54" s="127"/>
      <c r="D54" s="127"/>
      <c r="E54" s="127"/>
      <c r="F54" s="112"/>
      <c r="G54" s="128"/>
      <c r="H54" s="129"/>
      <c r="I54" s="129"/>
      <c r="J54" s="129"/>
      <c r="K54" s="129"/>
      <c r="L54" s="129"/>
      <c r="M54" s="129"/>
      <c r="N54" s="129"/>
      <c r="O54" s="129"/>
      <c r="P54" s="130"/>
    </row>
    <row r="55" spans="2:16" ht="13.5" customHeight="1" thickTop="1" x14ac:dyDescent="0.35"/>
    <row r="56" spans="2:16" ht="17.25" customHeight="1" x14ac:dyDescent="0.35">
      <c r="B56" s="177" t="s">
        <v>69</v>
      </c>
      <c r="C56" s="177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8" t="s">
        <v>70</v>
      </c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80"/>
      <c r="N57" s="181" t="s">
        <v>71</v>
      </c>
      <c r="O57" s="179"/>
      <c r="P57" s="182"/>
    </row>
    <row r="58" spans="2:16" ht="17.100000000000001" customHeight="1" x14ac:dyDescent="0.35">
      <c r="B58" s="183" t="s">
        <v>72</v>
      </c>
      <c r="C58" s="184"/>
      <c r="D58" s="185"/>
      <c r="E58" s="183" t="s">
        <v>73</v>
      </c>
      <c r="F58" s="184"/>
      <c r="G58" s="185"/>
      <c r="H58" s="184" t="s">
        <v>74</v>
      </c>
      <c r="I58" s="184"/>
      <c r="J58" s="184"/>
      <c r="K58" s="186" t="s">
        <v>75</v>
      </c>
      <c r="L58" s="184"/>
      <c r="M58" s="187"/>
      <c r="N58" s="188"/>
      <c r="O58" s="184"/>
      <c r="P58" s="189"/>
    </row>
    <row r="59" spans="2:16" ht="20.100000000000001" customHeight="1" x14ac:dyDescent="0.35">
      <c r="B59" s="118" t="s">
        <v>76</v>
      </c>
      <c r="C59" s="119"/>
      <c r="D59" s="58">
        <v>7</v>
      </c>
      <c r="E59" s="118" t="s">
        <v>77</v>
      </c>
      <c r="F59" s="119"/>
      <c r="G59" s="58" t="b">
        <v>1</v>
      </c>
      <c r="H59" s="120" t="s">
        <v>78</v>
      </c>
      <c r="I59" s="119"/>
      <c r="J59" s="58" t="b">
        <v>1</v>
      </c>
      <c r="K59" s="120" t="s">
        <v>79</v>
      </c>
      <c r="L59" s="119"/>
      <c r="M59" s="58" t="b">
        <v>1</v>
      </c>
      <c r="N59" s="121" t="s">
        <v>80</v>
      </c>
      <c r="O59" s="119"/>
      <c r="P59" s="58" t="b">
        <v>1</v>
      </c>
    </row>
    <row r="60" spans="2:16" ht="20.100000000000001" customHeight="1" x14ac:dyDescent="0.35">
      <c r="B60" s="118" t="s">
        <v>81</v>
      </c>
      <c r="C60" s="119"/>
      <c r="D60" s="58" t="b">
        <v>1</v>
      </c>
      <c r="E60" s="118" t="s">
        <v>82</v>
      </c>
      <c r="F60" s="119"/>
      <c r="G60" s="58" t="b">
        <v>1</v>
      </c>
      <c r="H60" s="120" t="s">
        <v>83</v>
      </c>
      <c r="I60" s="119"/>
      <c r="J60" s="58" t="b">
        <v>1</v>
      </c>
      <c r="K60" s="120" t="s">
        <v>84</v>
      </c>
      <c r="L60" s="119"/>
      <c r="M60" s="58" t="b">
        <v>1</v>
      </c>
      <c r="N60" s="121" t="s">
        <v>85</v>
      </c>
      <c r="O60" s="119"/>
      <c r="P60" s="58" t="b">
        <v>1</v>
      </c>
    </row>
    <row r="61" spans="2:16" ht="20.100000000000001" customHeight="1" x14ac:dyDescent="0.35">
      <c r="B61" s="118" t="s">
        <v>86</v>
      </c>
      <c r="C61" s="119"/>
      <c r="D61" s="58" t="b">
        <v>1</v>
      </c>
      <c r="E61" s="118" t="s">
        <v>87</v>
      </c>
      <c r="F61" s="119"/>
      <c r="G61" s="58" t="b">
        <v>1</v>
      </c>
      <c r="H61" s="120" t="s">
        <v>88</v>
      </c>
      <c r="I61" s="119"/>
      <c r="J61" s="58" t="b">
        <v>1</v>
      </c>
      <c r="K61" s="120" t="s">
        <v>89</v>
      </c>
      <c r="L61" s="119"/>
      <c r="M61" s="58" t="b">
        <v>1</v>
      </c>
      <c r="N61" s="121" t="s">
        <v>90</v>
      </c>
      <c r="O61" s="119"/>
      <c r="P61" s="58" t="b">
        <v>1</v>
      </c>
    </row>
    <row r="62" spans="2:16" ht="20.100000000000001" customHeight="1" x14ac:dyDescent="0.35">
      <c r="B62" s="120" t="s">
        <v>88</v>
      </c>
      <c r="C62" s="119"/>
      <c r="D62" s="58" t="b">
        <v>1</v>
      </c>
      <c r="E62" s="118" t="s">
        <v>91</v>
      </c>
      <c r="F62" s="119"/>
      <c r="G62" s="58" t="b">
        <v>1</v>
      </c>
      <c r="H62" s="120" t="s">
        <v>92</v>
      </c>
      <c r="I62" s="119"/>
      <c r="J62" s="58" t="b">
        <v>0</v>
      </c>
      <c r="K62" s="120" t="s">
        <v>93</v>
      </c>
      <c r="L62" s="119"/>
      <c r="M62" s="58" t="b">
        <v>1</v>
      </c>
      <c r="N62" s="121" t="s">
        <v>83</v>
      </c>
      <c r="O62" s="119"/>
      <c r="P62" s="58" t="b">
        <v>1</v>
      </c>
    </row>
    <row r="63" spans="2:16" ht="20.100000000000001" customHeight="1" x14ac:dyDescent="0.35">
      <c r="B63" s="120" t="s">
        <v>94</v>
      </c>
      <c r="C63" s="119"/>
      <c r="D63" s="58" t="b">
        <v>1</v>
      </c>
      <c r="E63" s="118" t="s">
        <v>95</v>
      </c>
      <c r="F63" s="119"/>
      <c r="G63" s="58" t="b">
        <v>1</v>
      </c>
      <c r="H63" s="68"/>
      <c r="I63" s="69"/>
      <c r="J63" s="70"/>
      <c r="K63" s="120" t="s">
        <v>96</v>
      </c>
      <c r="L63" s="119"/>
      <c r="M63" s="58" t="b">
        <v>1</v>
      </c>
      <c r="N63" s="121" t="s">
        <v>165</v>
      </c>
      <c r="O63" s="119"/>
      <c r="P63" s="58" t="b">
        <v>1</v>
      </c>
    </row>
    <row r="64" spans="2:16" ht="20.100000000000001" customHeight="1" x14ac:dyDescent="0.35">
      <c r="B64" s="120" t="s">
        <v>97</v>
      </c>
      <c r="C64" s="119"/>
      <c r="D64" s="58" t="b">
        <v>0</v>
      </c>
      <c r="E64" s="118" t="s">
        <v>98</v>
      </c>
      <c r="F64" s="119"/>
      <c r="G64" s="58" t="b">
        <v>1</v>
      </c>
      <c r="H64" s="71"/>
      <c r="I64" s="72"/>
      <c r="J64" s="73"/>
      <c r="K64" s="141" t="s">
        <v>99</v>
      </c>
      <c r="L64" s="142"/>
      <c r="M64" s="58" t="b">
        <v>1</v>
      </c>
      <c r="N64" s="74"/>
      <c r="O64" s="75"/>
      <c r="P64" s="76"/>
    </row>
    <row r="65" spans="2:17" ht="20.100000000000001" customHeight="1" x14ac:dyDescent="0.35">
      <c r="B65" s="75"/>
      <c r="C65" s="75"/>
      <c r="D65" s="77" t="b">
        <v>0</v>
      </c>
      <c r="E65" s="118" t="s">
        <v>162</v>
      </c>
      <c r="F65" s="11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3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3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4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.050000000000001" customHeight="1" x14ac:dyDescent="0.35">
      <c r="B69" s="135" t="s">
        <v>105</v>
      </c>
      <c r="C69" s="135"/>
      <c r="D69" s="81"/>
      <c r="E69" s="81"/>
      <c r="F69" s="137" t="s">
        <v>106</v>
      </c>
      <c r="G69" s="139" t="s">
        <v>107</v>
      </c>
      <c r="H69" s="81"/>
      <c r="I69" s="135" t="s">
        <v>108</v>
      </c>
      <c r="J69" s="135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.050000000000001" customHeight="1" thickBot="1" x14ac:dyDescent="0.25">
      <c r="B70" s="136"/>
      <c r="C70" s="136"/>
      <c r="D70" s="85"/>
      <c r="E70" s="86"/>
      <c r="F70" s="138"/>
      <c r="G70" s="140"/>
      <c r="H70" s="87"/>
      <c r="I70" s="136"/>
      <c r="J70" s="136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35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172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00000000000001" customHeight="1" x14ac:dyDescent="0.35">
      <c r="B72" s="100" t="s">
        <v>117</v>
      </c>
      <c r="C72" s="60">
        <v>-158.18100000000001</v>
      </c>
      <c r="D72" s="60">
        <v>-158.06899999999999</v>
      </c>
      <c r="E72" s="100" t="s">
        <v>118</v>
      </c>
      <c r="F72" s="60">
        <v>26.07</v>
      </c>
      <c r="G72" s="60">
        <v>26.08</v>
      </c>
      <c r="H72" s="101"/>
      <c r="I72" s="97" t="s">
        <v>119</v>
      </c>
      <c r="J72" s="59">
        <v>0</v>
      </c>
      <c r="K72" s="98" t="s">
        <v>173</v>
      </c>
      <c r="L72" s="59">
        <v>0</v>
      </c>
      <c r="M72" s="98" t="s">
        <v>120</v>
      </c>
      <c r="N72" s="59">
        <v>0</v>
      </c>
      <c r="O72" s="98" t="s">
        <v>175</v>
      </c>
      <c r="P72" s="59">
        <v>0</v>
      </c>
      <c r="Q72" s="107"/>
    </row>
    <row r="73" spans="2:17" ht="20.100000000000001" customHeight="1" x14ac:dyDescent="0.35">
      <c r="B73" s="100" t="s">
        <v>121</v>
      </c>
      <c r="C73" s="60">
        <v>-153.81399999999999</v>
      </c>
      <c r="D73" s="60">
        <v>-153.44999999999999</v>
      </c>
      <c r="E73" s="102" t="s">
        <v>122</v>
      </c>
      <c r="F73" s="61">
        <v>36.450000000000003</v>
      </c>
      <c r="G73" s="61">
        <v>37.54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174</v>
      </c>
      <c r="P73" s="59">
        <v>0</v>
      </c>
      <c r="Q73" s="107"/>
    </row>
    <row r="74" spans="2:17" ht="20.100000000000001" customHeight="1" x14ac:dyDescent="0.35">
      <c r="B74" s="100" t="s">
        <v>126</v>
      </c>
      <c r="C74" s="60">
        <v>-212.46799999999999</v>
      </c>
      <c r="D74" s="60">
        <v>-203.32499999999999</v>
      </c>
      <c r="E74" s="102" t="s">
        <v>127</v>
      </c>
      <c r="F74" s="62">
        <v>5</v>
      </c>
      <c r="G74" s="62">
        <v>15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00000000000001" customHeight="1" x14ac:dyDescent="0.2">
      <c r="B75" s="100" t="s">
        <v>131</v>
      </c>
      <c r="C75" s="60">
        <v>-123.002</v>
      </c>
      <c r="D75" s="60">
        <v>-122.107</v>
      </c>
      <c r="E75" s="102" t="s">
        <v>132</v>
      </c>
      <c r="F75" s="62">
        <v>45</v>
      </c>
      <c r="G75" s="62">
        <v>50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00000000000001" customHeight="1" x14ac:dyDescent="0.2">
      <c r="B76" s="100" t="s">
        <v>136</v>
      </c>
      <c r="C76" s="60">
        <v>36.295000000000002</v>
      </c>
      <c r="D76" s="60">
        <v>36.865000000000002</v>
      </c>
      <c r="E76" s="102" t="s">
        <v>137</v>
      </c>
      <c r="F76" s="62">
        <v>50</v>
      </c>
      <c r="G76" s="62">
        <v>50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00000000000001" customHeight="1" x14ac:dyDescent="0.35">
      <c r="B77" s="100" t="s">
        <v>141</v>
      </c>
      <c r="C77" s="60">
        <v>33.950000000000003</v>
      </c>
      <c r="D77" s="60">
        <v>34.347999999999999</v>
      </c>
      <c r="E77" s="102" t="s">
        <v>142</v>
      </c>
      <c r="F77" s="62">
        <v>260</v>
      </c>
      <c r="G77" s="62">
        <v>265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00000000000001" customHeight="1" x14ac:dyDescent="0.35">
      <c r="B78" s="100" t="s">
        <v>146</v>
      </c>
      <c r="C78" s="60">
        <v>29.649000000000001</v>
      </c>
      <c r="D78" s="60">
        <v>29.94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00000000000001" customHeight="1" x14ac:dyDescent="0.35">
      <c r="B79" s="100" t="s">
        <v>151</v>
      </c>
      <c r="C79" s="60">
        <v>28.167000000000002</v>
      </c>
      <c r="D79" s="60">
        <v>28.45</v>
      </c>
      <c r="E79" s="100" t="s">
        <v>152</v>
      </c>
      <c r="F79" s="60">
        <v>17.2</v>
      </c>
      <c r="G79" s="60">
        <v>18.899999999999999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00000000000001" customHeight="1" x14ac:dyDescent="0.35">
      <c r="B80" s="105" t="s">
        <v>156</v>
      </c>
      <c r="C80" s="64">
        <v>3.1300000000000001E-7</v>
      </c>
      <c r="D80" s="64">
        <v>4.5400000000000002E-7</v>
      </c>
      <c r="E80" s="102" t="s">
        <v>157</v>
      </c>
      <c r="F80" s="61">
        <v>80.8</v>
      </c>
      <c r="G80" s="61">
        <v>77.599999999999994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179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4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6"/>
    </row>
    <row r="88" spans="2:16" ht="15" customHeight="1" x14ac:dyDescent="0.3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1"/>
      <c r="C99" s="172"/>
      <c r="D99" s="172"/>
      <c r="E99" s="172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P99" s="173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2025-02-12T18:54:51Z</dcterms:modified>
</cp:coreProperties>
</file>