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<sst xmlns="http://schemas.openxmlformats.org/spreadsheetml/2006/main" count="210" uniqueCount="188">
  <si>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</si>
  <si>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</si>
  <si>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</si>
  <si>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</si>
  <si>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</si>
  <si>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</si>
  <si>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</si>
  <si>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</si>
  <si>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</si>
  <si>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</si>
  <si>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</si>
  <si>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</si>
  <si>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</si>
  <si>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</si>
  <si>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</si>
  <si>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</si>
  <si>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</si>
  <si>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</si>
  <si>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</si>
  <si>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</si>
  <si>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</si>
  <si>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</si>
  <si>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</si>
  <si>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</si>
  <si>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</si>
  <si>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</si>
  <si>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</si>
  <si>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</si>
  <si>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</si>
  <si>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</si>
  <si>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</si>
  <si>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</si>
  <si>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</si>
  <si>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</si>
  <si>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</si>
  <si>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</si>
  <si>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</si>
  <si>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</si>
  <si>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</si>
  <si>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</si>
  <si>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</si>
  <si>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</si>
  <si>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</si>
  <si>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</si>
  <si>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</si>
  <si>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</si>
  <si>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</si>
  <si>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</si>
  <si>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</si>
  <si>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</si>
  <si>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</si>
  <si>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</si>
  <si>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</si>
  <si>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</si>
  <si>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</si>
  <si>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</si>
  <si>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</si>
  <si>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</si>
  <si>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</si>
  <si>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</si>
  <si>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</si>
  <si>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</si>
  <si>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</si>
  <si>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</si>
  <si>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</si>
  <si>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</si>
  <si>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</si>
  <si>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</si>
  <si>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</si>
  <si>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</si>
  <si>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</si>
  <si>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</si>
  <si>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</si>
  <si>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</si>
  <si>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</si>
  <si>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</si>
  <si>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</si>
  <si>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</si>
  <si>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</si>
  <si>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</si>
  <si>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</si>
  <si>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</si>
  <si>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</si>
  <si>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</si>
  <si>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</si>
  <si>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</si>
  <si>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</si>
  <si>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</si>
  <si>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</si>
  <si>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</si>
  <si>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</si>
  <si>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</si>
  <si>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</si>
  <si>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</si>
  <si>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</si>
  <si>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</si>
  <si>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</si>
  <si>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</si>
  <si>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</si>
  <si>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</si>
  <si>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</si>
  <si>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</si>
  <si>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</si>
  <si>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</si>
  <si>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</si>
  <si>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</si>
  <si>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</si>
  <si>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</si>
  <si>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</si>
  <si>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</si>
  <si>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</si>
  <si>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</si>
  <si>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</si>
  <si>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</si>
  <si>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</si>
  <si>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</si>
  <si>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</si>
  <si>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</si>
  <si>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</si>
  <si>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</si>
  <si>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</si>
  <si>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</si>
  <si>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</si>
  <si>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</si>
  <si>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</si>
  <si>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</si>
  <si>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</si>
  <si>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</si>
  <si>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</si>
  <si>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</si>
  <si>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</si>
  <si>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</si>
  <si>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</si>
  <si>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</si>
  <si>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</si>
  <si>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</si>
  <si>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</si>
  <si>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</si>
  <si>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</si>
  <si>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</si>
  <si>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</si>
  <si>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</si>
  <si>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</si>
  <si>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</si>
  <si>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</si>
  <si>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</si>
  <si>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</si>
  <si>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</si>
  <si>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</si>
  <si>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</si>
  <si>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</si>
  <si>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</si>
  <si>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</si>
  <si>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</si>
  <si>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</si>
  <si>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</si>
  <si>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</si>
  <si>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</si>
  <si>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</si>
  <si>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</si>
  <si>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</si>
  <si>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</si>
  <si>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</si>
  <si>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</si>
  <si>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</si>
  <si>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</si>
  <si>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</si>
  <si>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</si>
  <si>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</si>
  <si>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</si>
  <si>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</si>
  <si>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</si>
  <si>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</si>
  <si>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</si>
  <si>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</si>
  <si>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</si>
  <si>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</si>
  <si>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</si>
  <si>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</si>
  <si>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김예은</t>
  </si>
  <si>
    <t>월령 40%이상으로 방풍막 연결</t>
  </si>
  <si>
    <t>-</t>
  </si>
  <si>
    <t>시스템 엔지니어링 유지보수 작업으로 인해 관측 안함</t>
  </si>
  <si>
    <t>OBS</t>
  </si>
  <si>
    <t>23..4</t>
  </si>
  <si>
    <t>SE</t>
  </si>
  <si>
    <t>ESE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</si>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</sst>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B79" zoomScale="145" zoomScaleNormal="145" workbookViewId="0">
      <selection activeCell="L14" sqref="L1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7">
        <v>45696</v>
      </c>
      <c r="D3" s="158"/>
      <c r="E3" s="1"/>
      <c r="F3" s="1"/>
      <c r="G3" s="1"/>
      <c r="H3" s="1"/>
      <c r="I3" s="1"/>
      <c r="J3" s="1"/>
      <c r="K3" s="66" t="s">
        <v>2</v>
      </c>
      <c r="L3" s="159" t="e">
        <f>(P31-(P32+P33))/P31*100</f>
        <v>#DIV/0!</v>
      </c>
      <c r="M3" s="159"/>
      <c r="N3" s="66" t="s">
        <v>3</v>
      </c>
      <c r="O3" s="159" t="e">
        <f>(P31-P33)/P31*100</f>
        <v>#DIV/0!</v>
      </c>
      <c r="P3" s="159"/>
    </row>
    <row r="4" spans="2:16" ht="14.25" customHeight="1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0.43611111111111112</v>
      </c>
      <c r="D9" s="8" t="s">
        <v>181</v>
      </c>
      <c r="E9" s="8">
        <v>19.2</v>
      </c>
      <c r="F9" s="8">
        <v>66.8</v>
      </c>
      <c r="G9" s="36" t="s">
        <v>185</v>
      </c>
      <c r="H9" s="8">
        <v>3.7</v>
      </c>
      <c r="I9" s="36">
        <v>79.599999999999994</v>
      </c>
      <c r="J9" s="9">
        <f>IF(L9, 1, 0) + IF(M9, 2, 0) + IF(N9, 4, 0) + IF(O9, 8, 0) + IF(P9, 16, 0)</f>
        <v>10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181</v>
      </c>
      <c r="E10" s="8">
        <v>16.600000000000001</v>
      </c>
      <c r="F10" s="8">
        <v>79.400000000000006</v>
      </c>
      <c r="G10" s="36" t="s">
        <v>186</v>
      </c>
      <c r="H10" s="8">
        <v>8.6999999999999993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0.7583333333333333</v>
      </c>
      <c r="D11" s="15" t="s">
        <v>181</v>
      </c>
      <c r="E11" s="15">
        <v>17.5</v>
      </c>
      <c r="F11" s="15">
        <v>75.2</v>
      </c>
      <c r="G11" s="36" t="s">
        <v>187</v>
      </c>
      <c r="H11" s="15">
        <v>10.7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24.322222222222223</v>
      </c>
      <c r="D12" s="19" t="e">
        <f>AVERAGE(D9:D11)</f>
        <v>#DIV/0!</v>
      </c>
      <c r="E12" s="19">
        <f>AVERAGE(E9:E11)</f>
        <v>17.766666666666666</v>
      </c>
      <c r="F12" s="20">
        <f>AVERAGE(F9:F11)</f>
        <v>73.8</v>
      </c>
      <c r="G12" s="21"/>
      <c r="H12" s="22">
        <f>AVERAGE(H9:H11)</f>
        <v>7.6999999999999993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183</v>
      </c>
      <c r="D16" s="27"/>
      <c r="E16" s="27"/>
      <c r="F16" s="27"/>
      <c r="G16" s="117"/>
      <c r="H16" s="117"/>
      <c r="I16" s="27"/>
      <c r="J16" s="27"/>
      <c r="K16" s="27"/>
      <c r="L16" s="27"/>
      <c r="M16" s="27"/>
      <c r="N16" s="27"/>
      <c r="O16" s="27"/>
      <c r="P16" s="27" t="s">
        <v>183</v>
      </c>
    </row>
    <row r="17" spans="2:16" ht="14.15" customHeight="1">
      <c r="B17" s="35" t="s">
        <v>41</v>
      </c>
      <c r="C17" s="28">
        <v>0.3888888888888889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0.77777777777777779</v>
      </c>
    </row>
    <row r="18" spans="2:16" ht="14.15" customHeight="1">
      <c r="B18" s="35" t="s">
        <v>42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2:16" ht="14.15" customHeight="1" thickBot="1">
      <c r="B19" s="13" t="s">
        <v>43</v>
      </c>
      <c r="C19" s="29"/>
      <c r="D19" s="27"/>
      <c r="E19" s="30"/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 t="str">
        <f>IF(ISNUMBER(D18),D19-D18+1,"")</f>
        <v/>
      </c>
      <c r="E20" s="33" t="str">
        <f>IF(ISNUMBER(E18),E19-E18+1,"")</f>
        <v/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>
      <c r="B23" s="165"/>
      <c r="C23" s="116"/>
      <c r="D23" s="116"/>
      <c r="E23" s="36" t="s">
        <v>48</v>
      </c>
      <c r="F23" s="164"/>
      <c r="G23" s="164"/>
      <c r="H23" s="164"/>
      <c r="I23" s="164"/>
      <c r="J23" s="106"/>
      <c r="K23" s="106"/>
      <c r="L23" s="116" t="s">
        <v>164</v>
      </c>
      <c r="M23" s="164"/>
      <c r="N23" s="164"/>
      <c r="O23" s="164"/>
      <c r="P23" s="164"/>
    </row>
    <row r="24" spans="2:16" ht="13.5" customHeight="1">
      <c r="B24" s="165"/>
      <c r="C24" s="106"/>
      <c r="D24" s="106"/>
      <c r="E24" s="113" t="s">
        <v>178</v>
      </c>
      <c r="F24" s="164"/>
      <c r="G24" s="164"/>
      <c r="H24" s="164"/>
      <c r="I24" s="164"/>
      <c r="J24" s="106"/>
      <c r="K24" s="106"/>
      <c r="L24" s="36" t="s">
        <v>176</v>
      </c>
      <c r="M24" s="164"/>
      <c r="N24" s="164"/>
      <c r="O24" s="164"/>
      <c r="P24" s="164"/>
    </row>
    <row r="25" spans="2:16" ht="13.5" customHeight="1">
      <c r="B25" s="165"/>
      <c r="C25" s="116"/>
      <c r="D25" s="116"/>
      <c r="E25" s="113" t="s">
        <v>170</v>
      </c>
      <c r="F25" s="164"/>
      <c r="G25" s="164"/>
      <c r="H25" s="164"/>
      <c r="I25" s="164"/>
      <c r="J25" s="106"/>
      <c r="K25" s="106"/>
      <c r="L25" s="36" t="s">
        <v>49</v>
      </c>
      <c r="M25" s="164"/>
      <c r="N25" s="164"/>
      <c r="O25" s="164"/>
      <c r="P25" s="164"/>
    </row>
    <row r="26" spans="2:16" ht="13.5" customHeight="1">
      <c r="B26" s="165"/>
      <c r="C26" s="106"/>
      <c r="D26" s="106"/>
      <c r="E26" s="113" t="s">
        <v>164</v>
      </c>
      <c r="F26" s="164"/>
      <c r="G26" s="164"/>
      <c r="H26" s="164"/>
      <c r="I26" s="164"/>
      <c r="J26" s="106"/>
      <c r="K26" s="106"/>
      <c r="L26" s="36" t="s">
        <v>177</v>
      </c>
      <c r="M26" s="164"/>
      <c r="N26" s="164"/>
      <c r="O26" s="164"/>
      <c r="P26" s="16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168</v>
      </c>
      <c r="C30" s="42"/>
      <c r="D30" s="43"/>
      <c r="E30" s="43"/>
      <c r="F30" s="43"/>
      <c r="G30" s="43"/>
      <c r="H30" s="43">
        <v>0.32222222222222224</v>
      </c>
      <c r="I30" s="43"/>
      <c r="J30" s="43"/>
      <c r="K30" s="44"/>
      <c r="L30" s="43"/>
      <c r="M30" s="43"/>
      <c r="N30" s="43"/>
      <c r="O30" s="45"/>
      <c r="P30" s="46">
        <f>SUM(C30:J30,L30:N30)</f>
        <v>0.32222222222222224</v>
      </c>
    </row>
    <row r="31" spans="2:16" ht="14.15" customHeight="1">
      <c r="B31" s="37" t="s">
        <v>169</v>
      </c>
      <c r="C31" s="4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48">
        <v>0.32222222222222224</v>
      </c>
      <c r="P31" s="46">
        <f>SUM(C31:N31)</f>
        <v>0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166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>
      <c r="B44" s="125" t="s">
        <v>182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46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5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70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5" customHeight="1">
      <c r="B49" s="147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5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5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1" t="s">
        <v>167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5" customHeight="1" thickTop="1" thickBot="1">
      <c r="B54" s="126" t="s">
        <v>171</v>
      </c>
      <c r="C54" s="127"/>
      <c r="D54" s="127"/>
      <c r="E54" s="127"/>
      <c r="F54" s="112"/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/>
    <row r="56" spans="2:16" ht="17.25" customHeight="1">
      <c r="B56" s="177" t="s">
        <v>69</v>
      </c>
      <c r="C56" s="17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8" t="s">
        <v>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71</v>
      </c>
      <c r="O57" s="179"/>
      <c r="P57" s="182"/>
    </row>
    <row r="58" spans="2:16" ht="17.149999999999999" customHeight="1">
      <c r="B58" s="183" t="s">
        <v>72</v>
      </c>
      <c r="C58" s="184"/>
      <c r="D58" s="185"/>
      <c r="E58" s="183" t="s">
        <v>73</v>
      </c>
      <c r="F58" s="184"/>
      <c r="G58" s="185"/>
      <c r="H58" s="184" t="s">
        <v>74</v>
      </c>
      <c r="I58" s="184"/>
      <c r="J58" s="184"/>
      <c r="K58" s="186" t="s">
        <v>75</v>
      </c>
      <c r="L58" s="184"/>
      <c r="M58" s="187"/>
      <c r="N58" s="188"/>
      <c r="O58" s="184"/>
      <c r="P58" s="189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165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172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23</v>
      </c>
      <c r="D72" s="60">
        <v>22.8</v>
      </c>
      <c r="E72" s="100" t="s">
        <v>118</v>
      </c>
      <c r="F72" s="60">
        <v>20.7</v>
      </c>
      <c r="G72" s="60">
        <v>20.6</v>
      </c>
      <c r="H72" s="101"/>
      <c r="I72" s="97" t="s">
        <v>119</v>
      </c>
      <c r="J72" s="59">
        <v>0</v>
      </c>
      <c r="K72" s="98" t="s">
        <v>173</v>
      </c>
      <c r="L72" s="59">
        <v>0</v>
      </c>
      <c r="M72" s="98" t="s">
        <v>120</v>
      </c>
      <c r="N72" s="59">
        <v>0</v>
      </c>
      <c r="O72" s="98" t="s">
        <v>175</v>
      </c>
      <c r="P72" s="59">
        <v>0</v>
      </c>
      <c r="Q72" s="107"/>
    </row>
    <row r="73" spans="2:17" ht="20.149999999999999" customHeight="1">
      <c r="B73" s="100" t="s">
        <v>121</v>
      </c>
      <c r="C73" s="60">
        <v>23.4</v>
      </c>
      <c r="D73" s="60">
        <v>23.1</v>
      </c>
      <c r="E73" s="102" t="s">
        <v>122</v>
      </c>
      <c r="F73" s="61">
        <v>44.6</v>
      </c>
      <c r="G73" s="61">
        <v>61.6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174</v>
      </c>
      <c r="P73" s="59">
        <v>0</v>
      </c>
      <c r="Q73" s="107"/>
    </row>
    <row r="74" spans="2:17" ht="20.149999999999999" customHeight="1">
      <c r="B74" s="100" t="s">
        <v>126</v>
      </c>
      <c r="C74" s="60">
        <v>21.5</v>
      </c>
      <c r="D74" s="60">
        <v>21.8</v>
      </c>
      <c r="E74" s="102" t="s">
        <v>127</v>
      </c>
      <c r="F74" s="62" t="s">
        <v>181</v>
      </c>
      <c r="G74" s="62" t="s">
        <v>181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24</v>
      </c>
      <c r="D75" s="60">
        <v>23.7</v>
      </c>
      <c r="E75" s="102" t="s">
        <v>132</v>
      </c>
      <c r="F75" s="62" t="s">
        <v>181</v>
      </c>
      <c r="G75" s="62" t="s">
        <v>181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32.4</v>
      </c>
      <c r="D76" s="60">
        <v>32.200000000000003</v>
      </c>
      <c r="E76" s="102" t="s">
        <v>137</v>
      </c>
      <c r="F76" s="62" t="s">
        <v>181</v>
      </c>
      <c r="G76" s="62" t="s">
        <v>181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29.7</v>
      </c>
      <c r="D77" s="60">
        <v>29.2</v>
      </c>
      <c r="E77" s="102" t="s">
        <v>142</v>
      </c>
      <c r="F77" s="62" t="s">
        <v>181</v>
      </c>
      <c r="G77" s="62" t="s">
        <v>181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25.3</v>
      </c>
      <c r="D78" s="60">
        <v>24.8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23.9</v>
      </c>
      <c r="D79" s="60" t="s">
        <v>184</v>
      </c>
      <c r="E79" s="100" t="s">
        <v>152</v>
      </c>
      <c r="F79" s="60">
        <v>16.8</v>
      </c>
      <c r="G79" s="60">
        <v>18.100000000000001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2.31E-3</v>
      </c>
      <c r="D80" s="64">
        <v>9.7000000000000005E-4</v>
      </c>
      <c r="E80" s="102" t="s">
        <v>157</v>
      </c>
      <c r="F80" s="61">
        <v>60.4</v>
      </c>
      <c r="G80" s="61">
        <v>49.6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0" t="s">
        <v>161</v>
      </c>
      <c r="C84" s="160"/>
    </row>
    <row r="85" spans="2:16" ht="15" customHeight="1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>
      <c r="B99" s="171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2025-02-08T20:05:35Z</dcterms:modified>
</cp:coreProperties>
</file>