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<sst xmlns="http://schemas.openxmlformats.org/spreadsheetml/2006/main" count="213" uniqueCount="198">
  <si>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</si>
  <si>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</si>
  <si>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</si>
  <si>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</si>
  <si>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</si>
  <si>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</si>
  <si>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</si>
  <si>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</si>
  <si>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</si>
  <si>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</si>
  <si>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</si>
  <si>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</si>
  <si>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</si>
  <si>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</si>
  <si>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</si>
  <si>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</si>
  <si>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</si>
  <si>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</si>
  <si>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</si>
  <si>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</si>
  <si>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</si>
  <si>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</si>
  <si>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</si>
  <si>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</si>
  <si>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</si>
  <si>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</si>
  <si>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</si>
  <si>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</si>
  <si>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</si>
  <si>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</si>
  <si>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</si>
  <si>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</si>
  <si>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</si>
  <si>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</si>
  <si>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</si>
  <si>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</si>
  <si>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</si>
  <si>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</si>
  <si>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</si>
  <si>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</si>
  <si>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</si>
  <si>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</si>
  <si>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</si>
  <si>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</si>
  <si>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</si>
  <si>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</si>
  <si>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</si>
  <si>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</si>
  <si>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</si>
  <si>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</si>
  <si>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</si>
  <si>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</si>
  <si>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</si>
  <si>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</si>
  <si>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</si>
  <si>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</si>
  <si>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</si>
  <si>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</si>
  <si>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</si>
  <si>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</si>
  <si>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</si>
  <si>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</si>
  <si>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</si>
  <si>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</si>
  <si>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</si>
  <si>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</si>
  <si>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</si>
  <si>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</si>
  <si>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</si>
  <si>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</si>
  <si>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</si>
  <si>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</si>
  <si>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</si>
  <si>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</si>
  <si>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</si>
  <si>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</si>
  <si>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</si>
  <si>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</si>
  <si>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</si>
  <si>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</si>
  <si>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</si>
  <si>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</si>
  <si>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</si>
  <si>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</si>
  <si>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</si>
  <si>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</si>
  <si>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</si>
  <si>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</si>
  <si>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</si>
  <si>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</si>
  <si>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</si>
  <si>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</si>
  <si>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</si>
  <si>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</si>
  <si>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</si>
  <si>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</si>
  <si>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</si>
  <si>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</si>
  <si>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</si>
  <si>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</si>
  <si>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</si>
  <si>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</si>
  <si>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</si>
  <si>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</si>
  <si>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</si>
  <si>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</si>
  <si>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</si>
  <si>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</si>
  <si>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</si>
  <si>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</si>
  <si>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</si>
  <si>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</si>
  <si>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</si>
  <si>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</si>
  <si>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</si>
  <si>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</si>
  <si>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</si>
  <si>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</si>
  <si>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</si>
  <si>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</si>
  <si>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</si>
  <si>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</si>
  <si>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</si>
  <si>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</si>
  <si>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</si>
  <si>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</si>
  <si>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</si>
  <si>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</si>
  <si>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</si>
  <si>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</si>
  <si>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</si>
  <si>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</si>
  <si>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</si>
  <si>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</si>
  <si>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</si>
  <si>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</si>
  <si>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</si>
  <si>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</si>
  <si>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</si>
  <si>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</si>
  <si>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</si>
  <si>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</si>
  <si>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</si>
  <si>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</si>
  <si>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</si>
  <si>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</si>
  <si>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</si>
  <si>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</si>
  <si>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</si>
  <si>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</si>
  <si>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</si>
  <si>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</si>
  <si>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</si>
  <si>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</si>
  <si>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</si>
  <si>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</si>
  <si>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</si>
  <si>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</si>
  <si>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</si>
  <si>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</si>
  <si>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</si>
  <si>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</si>
  <si>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</si>
  <si>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</si>
  <si>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</si>
  <si>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</si>
  <si>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</si>
  <si>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</si>
  <si>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</si>
  <si>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</si>
  <si>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</si>
  <si>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</si>
  <si>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</si>
  <si>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</si>
  <si>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</si>
  <si>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</si>
  <si>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</si>
  <si>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</si>
  <si>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</si>
  <si>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</si>
  <si>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ALL</t>
  </si>
  <si>
    <t>김예은</t>
  </si>
  <si>
    <t>ESE</t>
  </si>
  <si>
    <t>월령 40%이상으로 방풍막 연결</t>
  </si>
  <si>
    <t>TMT</t>
  </si>
  <si>
    <t>ASPEC-KSP</t>
  </si>
  <si>
    <t>E_064760-064765</t>
  </si>
  <si>
    <t>E_064760-064765 망원경 테스트를 위해 셔터를 열어놓은 상태였고 BIAS 촬영 후에 인지 함</t>
  </si>
  <si>
    <t>T_064785</t>
  </si>
  <si>
    <t>T_064785 HA limit으로 망원경과 연결이 끊어지며 별이 흐름</t>
  </si>
  <si>
    <t>E_064858</t>
  </si>
  <si>
    <t>E_064858 Dec oscillation으로 인한 포인팅 실패로 수동 관측 함</t>
  </si>
  <si>
    <t>ASPEC-KAMP</t>
  </si>
  <si>
    <t>ASPEC-TMT</t>
  </si>
  <si>
    <t>M_064964-064965:T</t>
  </si>
  <si>
    <t>NNW</t>
  </si>
  <si>
    <t>x</t>
  </si>
  <si>
    <t>25s/25k 9s/21k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</si>
</sst>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5" zoomScaleNormal="145" workbookViewId="0">
      <selection activeCell="D77" sqref="D7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45694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0.4375</v>
      </c>
      <c r="D9" s="8">
        <v>1.5</v>
      </c>
      <c r="E9" s="8">
        <v>22.1</v>
      </c>
      <c r="F9" s="8">
        <v>53.5</v>
      </c>
      <c r="G9" s="36" t="s">
        <v>182</v>
      </c>
      <c r="H9" s="8">
        <v>2.9</v>
      </c>
      <c r="I9" s="36">
        <v>60.3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1.8</v>
      </c>
      <c r="E10" s="8">
        <v>18.600000000000001</v>
      </c>
      <c r="F10" s="8">
        <v>73.900000000000006</v>
      </c>
      <c r="G10" s="36" t="s">
        <v>182</v>
      </c>
      <c r="H10" s="8">
        <v>4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0.75694444444444453</v>
      </c>
      <c r="D11" s="15">
        <v>1.4</v>
      </c>
      <c r="E11" s="15">
        <v>16.8</v>
      </c>
      <c r="F11" s="15">
        <v>78</v>
      </c>
      <c r="G11" s="36" t="s">
        <v>195</v>
      </c>
      <c r="H11" s="15">
        <v>5.3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24.319444444444443</v>
      </c>
      <c r="D12" s="19">
        <f>AVERAGE(D9:D11)</f>
        <v>1.5666666666666664</v>
      </c>
      <c r="E12" s="19">
        <f>AVERAGE(E9:E11)</f>
        <v>19.166666666666668</v>
      </c>
      <c r="F12" s="20">
        <f>AVERAGE(F9:F11)</f>
        <v>68.466666666666669</v>
      </c>
      <c r="G12" s="21"/>
      <c r="H12" s="22">
        <f>AVERAGE(H9:H11)</f>
        <v>4.0666666666666664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180</v>
      </c>
      <c r="E16" s="27" t="s">
        <v>184</v>
      </c>
      <c r="F16" s="27" t="s">
        <v>185</v>
      </c>
      <c r="G16" s="117" t="s">
        <v>192</v>
      </c>
      <c r="H16" s="117" t="s">
        <v>193</v>
      </c>
      <c r="I16" s="27" t="s">
        <v>184</v>
      </c>
      <c r="J16" s="27" t="s">
        <v>180</v>
      </c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0.39097222222222222</v>
      </c>
      <c r="D17" s="28">
        <v>0.39166666666666666</v>
      </c>
      <c r="E17" s="28">
        <v>0.41805555555555557</v>
      </c>
      <c r="F17" s="28">
        <v>0.43611111111111112</v>
      </c>
      <c r="G17" s="28">
        <v>0.58958333333333335</v>
      </c>
      <c r="H17" s="28">
        <v>0.25694444444444448</v>
      </c>
      <c r="I17" s="28">
        <v>0.76041666666666663</v>
      </c>
      <c r="J17" s="28">
        <v>0.7895833333333333</v>
      </c>
      <c r="K17" s="28"/>
      <c r="L17" s="28"/>
      <c r="M17" s="28"/>
      <c r="N17" s="28"/>
      <c r="O17" s="28"/>
      <c r="P17" s="28">
        <v>0.8027777777777777</v>
      </c>
    </row>
    <row r="18" spans="2:16" ht="14.15" customHeight="1">
      <c r="B18" s="35" t="s">
        <v>42</v>
      </c>
      <c r="C18" s="27">
        <v>64760</v>
      </c>
      <c r="D18" s="27">
        <v>64761</v>
      </c>
      <c r="E18" s="27">
        <v>64772</v>
      </c>
      <c r="F18" s="27">
        <v>64784</v>
      </c>
      <c r="G18" s="27">
        <v>64880</v>
      </c>
      <c r="H18" s="27">
        <v>64936</v>
      </c>
      <c r="I18" s="27">
        <v>64992</v>
      </c>
      <c r="J18" s="27">
        <v>65004</v>
      </c>
      <c r="K18" s="27"/>
      <c r="L18" s="27"/>
      <c r="M18" s="27"/>
      <c r="N18" s="27"/>
      <c r="O18" s="27"/>
      <c r="P18" s="27">
        <v>65016</v>
      </c>
    </row>
    <row r="19" spans="2:16" ht="14.15" customHeight="1" thickBot="1">
      <c r="B19" s="13" t="s">
        <v>43</v>
      </c>
      <c r="C19" s="29"/>
      <c r="D19" s="27">
        <v>64765</v>
      </c>
      <c r="E19" s="30">
        <v>64783</v>
      </c>
      <c r="F19" s="30">
        <v>64789</v>
      </c>
      <c r="G19" s="30">
        <v>64935</v>
      </c>
      <c r="H19" s="30">
        <v>64991</v>
      </c>
      <c r="I19" s="30">
        <v>65003</v>
      </c>
      <c r="J19" s="30">
        <v>65015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6</v>
      </c>
      <c r="G20" s="33">
        <f>IF(ISNUMBER(G18),G19-G18+1,"")</f>
        <v>56</v>
      </c>
      <c r="H20" s="33">
        <f>IF(ISNUMBER(H18),H19-H18+1,"")</f>
        <v>56</v>
      </c>
      <c r="I20" s="33">
        <f t="shared" ref="I20:O20" si="0">IF(ISNUMBER(I18),I19-I18+1,"")</f>
        <v>12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16"/>
      <c r="D23" s="116"/>
      <c r="E23" s="36" t="s">
        <v>48</v>
      </c>
      <c r="F23" s="163"/>
      <c r="G23" s="163"/>
      <c r="H23" s="163"/>
      <c r="I23" s="163"/>
      <c r="J23" s="106"/>
      <c r="K23" s="106"/>
      <c r="L23" s="116" t="s">
        <v>165</v>
      </c>
      <c r="M23" s="163"/>
      <c r="N23" s="163"/>
      <c r="O23" s="163"/>
      <c r="P23" s="163"/>
    </row>
    <row r="24" spans="2:16" ht="13.5" customHeight="1">
      <c r="B24" s="164"/>
      <c r="C24" s="106"/>
      <c r="D24" s="106"/>
      <c r="E24" s="113" t="s">
        <v>179</v>
      </c>
      <c r="F24" s="163"/>
      <c r="G24" s="163"/>
      <c r="H24" s="163"/>
      <c r="I24" s="163"/>
      <c r="J24" s="106"/>
      <c r="K24" s="106"/>
      <c r="L24" s="36" t="s">
        <v>177</v>
      </c>
      <c r="M24" s="163" t="s">
        <v>196</v>
      </c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/>
      <c r="K25" s="106"/>
      <c r="L25" s="36" t="s">
        <v>49</v>
      </c>
      <c r="M25" s="163"/>
      <c r="N25" s="163"/>
      <c r="O25" s="163"/>
      <c r="P25" s="163"/>
    </row>
    <row r="26" spans="2:16" ht="13.5" customHeight="1">
      <c r="B26" s="164"/>
      <c r="C26" s="106"/>
      <c r="D26" s="106"/>
      <c r="E26" s="113" t="s">
        <v>165</v>
      </c>
      <c r="F26" s="163"/>
      <c r="G26" s="163"/>
      <c r="H26" s="163"/>
      <c r="I26" s="163"/>
      <c r="J26" s="106">
        <v>0.7944444444444444</v>
      </c>
      <c r="K26" s="106">
        <v>0.79652777777777783</v>
      </c>
      <c r="L26" s="36" t="s">
        <v>178</v>
      </c>
      <c r="M26" s="163" t="s">
        <v>197</v>
      </c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>
        <v>0.31944444444444448</v>
      </c>
      <c r="I30" s="43"/>
      <c r="J30" s="43"/>
      <c r="K30" s="44"/>
      <c r="L30" s="43"/>
      <c r="M30" s="43"/>
      <c r="N30" s="43"/>
      <c r="O30" s="45"/>
      <c r="P30" s="46">
        <f>SUM(C30:J30,L30:N30)</f>
        <v>0.31944444444444448</v>
      </c>
    </row>
    <row r="31" spans="2:16" ht="14.15" customHeight="1">
      <c r="B31" s="37" t="s">
        <v>170</v>
      </c>
      <c r="C31" s="47"/>
      <c r="D31" s="7">
        <v>0.15347222222222223</v>
      </c>
      <c r="E31" s="7">
        <v>8.4027777777777771E-2</v>
      </c>
      <c r="F31" s="7"/>
      <c r="G31" s="7"/>
      <c r="H31" s="7"/>
      <c r="I31" s="7"/>
      <c r="J31" s="7"/>
      <c r="K31" s="7">
        <v>0.11875000000000001</v>
      </c>
      <c r="L31" s="7"/>
      <c r="M31" s="7"/>
      <c r="N31" s="7"/>
      <c r="O31" s="48"/>
      <c r="P31" s="46">
        <f>SUM(C31:N31)</f>
        <v>0.35625000000000001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0.15347222222222223</v>
      </c>
      <c r="E34" s="110">
        <f t="shared" si="1"/>
        <v>8.4027777777777771E-2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0.11875000000000001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0.35625000000000001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53" t="s">
        <v>186</v>
      </c>
      <c r="D36" s="154"/>
      <c r="E36" s="153" t="s">
        <v>188</v>
      </c>
      <c r="F36" s="154"/>
      <c r="G36" s="153" t="s">
        <v>190</v>
      </c>
      <c r="H36" s="154"/>
      <c r="I36" s="153" t="s">
        <v>194</v>
      </c>
      <c r="J36" s="154"/>
      <c r="K36" s="153"/>
      <c r="L36" s="154"/>
      <c r="M36" s="153"/>
      <c r="N36" s="154"/>
      <c r="O36" s="149"/>
      <c r="P36" s="149"/>
    </row>
    <row r="37" spans="2:16" ht="18" customHeight="1">
      <c r="B37" s="151"/>
      <c r="C37" s="153"/>
      <c r="D37" s="154"/>
      <c r="E37" s="149"/>
      <c r="F37" s="149"/>
      <c r="G37" s="149"/>
      <c r="H37" s="149"/>
      <c r="I37" s="149"/>
      <c r="J37" s="149"/>
      <c r="K37" s="149"/>
      <c r="L37" s="149"/>
      <c r="M37" s="153"/>
      <c r="N37" s="154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3" t="s">
        <v>68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5" customHeight="1">
      <c r="B44" s="125" t="s">
        <v>187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89" t="s">
        <v>189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5" t="s">
        <v>191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69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5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5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1" t="s">
        <v>168</v>
      </c>
      <c r="C53" s="132"/>
      <c r="D53" s="115"/>
      <c r="E53" s="115"/>
      <c r="F53" s="115"/>
      <c r="G53" s="133"/>
      <c r="H53" s="132"/>
      <c r="I53" s="132"/>
      <c r="J53" s="132"/>
      <c r="K53" s="132"/>
      <c r="L53" s="132"/>
      <c r="M53" s="132"/>
      <c r="N53" s="132"/>
      <c r="O53" s="132"/>
      <c r="P53" s="134"/>
    </row>
    <row r="54" spans="2:16" ht="14.15" customHeight="1" thickTop="1" thickBot="1">
      <c r="B54" s="126" t="s">
        <v>172</v>
      </c>
      <c r="C54" s="127"/>
      <c r="D54" s="127"/>
      <c r="E54" s="127"/>
      <c r="F54" s="112"/>
      <c r="G54" s="128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2:16" ht="13.5" customHeight="1" thickTop="1"/>
    <row r="56" spans="2:16" ht="17.25" customHeight="1">
      <c r="B56" s="176" t="s">
        <v>69</v>
      </c>
      <c r="C56" s="17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7" t="s">
        <v>70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71</v>
      </c>
      <c r="O57" s="178"/>
      <c r="P57" s="181"/>
    </row>
    <row r="58" spans="2:16" ht="17.149999999999999" customHeight="1">
      <c r="B58" s="182" t="s">
        <v>72</v>
      </c>
      <c r="C58" s="183"/>
      <c r="D58" s="184"/>
      <c r="E58" s="182" t="s">
        <v>73</v>
      </c>
      <c r="F58" s="183"/>
      <c r="G58" s="184"/>
      <c r="H58" s="183" t="s">
        <v>74</v>
      </c>
      <c r="I58" s="183"/>
      <c r="J58" s="183"/>
      <c r="K58" s="185" t="s">
        <v>75</v>
      </c>
      <c r="L58" s="183"/>
      <c r="M58" s="186"/>
      <c r="N58" s="187"/>
      <c r="O58" s="183"/>
      <c r="P58" s="188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1" t="s">
        <v>99</v>
      </c>
      <c r="L64" s="14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5" t="s">
        <v>105</v>
      </c>
      <c r="C69" s="135"/>
      <c r="D69" s="81"/>
      <c r="E69" s="81"/>
      <c r="F69" s="137" t="s">
        <v>106</v>
      </c>
      <c r="G69" s="139" t="s">
        <v>107</v>
      </c>
      <c r="H69" s="81"/>
      <c r="I69" s="135" t="s">
        <v>108</v>
      </c>
      <c r="J69" s="13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6"/>
      <c r="C70" s="136"/>
      <c r="D70" s="85"/>
      <c r="E70" s="86"/>
      <c r="F70" s="138"/>
      <c r="G70" s="140"/>
      <c r="H70" s="87"/>
      <c r="I70" s="136"/>
      <c r="J70" s="13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-160.1</v>
      </c>
      <c r="D72" s="60">
        <v>-161.19999999999999</v>
      </c>
      <c r="E72" s="100" t="s">
        <v>118</v>
      </c>
      <c r="F72" s="60">
        <v>27.7</v>
      </c>
      <c r="G72" s="60">
        <v>25.7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-154.80000000000001</v>
      </c>
      <c r="D73" s="60">
        <v>-156.4</v>
      </c>
      <c r="E73" s="102" t="s">
        <v>122</v>
      </c>
      <c r="F73" s="61">
        <v>31.4</v>
      </c>
      <c r="G73" s="61">
        <v>35.9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-172.6</v>
      </c>
      <c r="D74" s="60">
        <v>-172.8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-119.4</v>
      </c>
      <c r="D75" s="60">
        <v>-122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37.9</v>
      </c>
      <c r="D76" s="60">
        <v>36.1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35.5</v>
      </c>
      <c r="D77" s="60">
        <v>33.700000000000003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31.2</v>
      </c>
      <c r="D78" s="60">
        <v>29.4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29.8</v>
      </c>
      <c r="D79" s="60">
        <v>27.9</v>
      </c>
      <c r="E79" s="100" t="s">
        <v>152</v>
      </c>
      <c r="F79" s="60">
        <v>19.7</v>
      </c>
      <c r="G79" s="60">
        <v>18.600000000000001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1.3200000000000001E-4</v>
      </c>
      <c r="D80" s="64">
        <v>1.35E-4</v>
      </c>
      <c r="E80" s="102" t="s">
        <v>157</v>
      </c>
      <c r="F80" s="61">
        <v>66.2</v>
      </c>
      <c r="G80" s="61">
        <v>81.2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70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2025-02-06T19:42:28Z</dcterms:modified>
</cp:coreProperties>
</file>