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5\2025.01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<sst xmlns="http://schemas.openxmlformats.org/spreadsheetml/2006/main" count="213" uniqueCount="199">
  <si>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</si>
  <si>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</si>
  <si>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</si>
  <si>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</si>
  <si>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</si>
  <si>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</si>
  <si>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</si>
  <si>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</si>
  <si>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</si>
  <si>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</si>
  <si>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</si>
  <si>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</si>
  <si>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</si>
  <si>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</si>
  <si>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</si>
  <si>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</si>
  <si>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</si>
  <si>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</si>
  <si>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</si>
  <si>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</si>
  <si>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</si>
  <si>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</si>
  <si>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</si>
  <si>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</si>
  <si>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</si>
  <si>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</si>
  <si>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</si>
  <si>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</si>
  <si>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</si>
  <si>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</si>
  <si>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</si>
  <si>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</si>
  <si>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</si>
  <si>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</si>
  <si>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</si>
  <si>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</si>
  <si>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</si>
  <si>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</si>
  <si>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</si>
  <si>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</si>
  <si>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</si>
  <si>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</si>
  <si>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</si>
  <si>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</si>
  <si>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</si>
  <si>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</si>
  <si>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</si>
  <si>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</si>
  <si>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</si>
  <si>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</si>
  <si>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</si>
  <si>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</si>
  <si>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</si>
  <si>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</si>
  <si>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</si>
  <si>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</si>
  <si>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</si>
  <si>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</si>
  <si>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</si>
  <si>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</si>
  <si>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</si>
  <si>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</si>
  <si>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</si>
  <si>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</si>
  <si>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</si>
  <si>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</si>
  <si>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</si>
  <si>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</si>
  <si>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</si>
  <si>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</si>
  <si>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</si>
  <si>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</si>
  <si>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</si>
  <si>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</si>
  <si>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</si>
  <si>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</si>
  <si>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</si>
  <si>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</si>
  <si>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</si>
  <si>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</si>
  <si>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</si>
  <si>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</si>
  <si>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</si>
  <si>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</si>
  <si>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</si>
  <si>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</si>
  <si>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</si>
  <si>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</si>
  <si>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</si>
  <si>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</si>
  <si>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</si>
  <si>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</si>
  <si>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</si>
  <si>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</si>
  <si>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</si>
  <si>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</si>
  <si>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</si>
  <si>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</si>
  <si>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</si>
  <si>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</si>
  <si>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</si>
  <si>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</si>
  <si>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</si>
  <si>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</si>
  <si>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</si>
  <si>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</si>
  <si>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</si>
  <si>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</si>
  <si>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</si>
  <si>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</si>
  <si>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</si>
  <si>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</si>
  <si>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</si>
  <si>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</si>
  <si>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</si>
  <si>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</si>
  <si>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</si>
  <si>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</si>
  <si>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</si>
  <si>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</si>
  <si>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</si>
  <si>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</si>
  <si>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</si>
  <si>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</si>
  <si>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</si>
  <si>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</si>
  <si>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</si>
  <si>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</si>
  <si>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</si>
  <si>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</si>
  <si>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</si>
  <si>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</si>
  <si>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</si>
  <si>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</si>
  <si>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</si>
  <si>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</si>
  <si>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</si>
  <si>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</si>
  <si>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</si>
  <si>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</si>
  <si>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</si>
  <si>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</si>
  <si>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</si>
  <si>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</si>
  <si>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</si>
  <si>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</si>
  <si>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</si>
  <si>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</si>
  <si>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</si>
  <si>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</si>
  <si>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</si>
  <si>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</si>
  <si>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</si>
  <si>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</si>
  <si>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</si>
  <si>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</si>
  <si>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</si>
  <si>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</si>
  <si>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</si>
  <si>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</si>
  <si>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</si>
  <si>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</si>
  <si>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</si>
  <si>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</si>
  <si>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</si>
  <si>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</si>
  <si>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</si>
  <si>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</si>
  <si>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</si>
  <si>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</si>
  <si>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</si>
  <si>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</si>
  <si>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</si>
  <si>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</si>
  <si>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</si>
  <si>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</si>
  <si>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</si>
  <si>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</si>
  <si>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</si>
  <si>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</si>
  <si>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ALL</t>
  </si>
  <si>
    <t>KSP</t>
  </si>
  <si>
    <t>두원재</t>
  </si>
  <si>
    <t>방풍막 파손</t>
  </si>
  <si>
    <t>KAMP</t>
  </si>
  <si>
    <t>[09:20] 구름으로 인한 관측 대기 / [10:30] 관측 시작 / flat 건너뜀</t>
  </si>
  <si>
    <t>M_062356: K/M/T/N</t>
  </si>
  <si>
    <t>E_062367</t>
  </si>
  <si>
    <t>C_062357-062382</t>
  </si>
  <si>
    <t>[11:50] 구름으로 인한 관측 대기 / [17:30] 관측 시작</t>
  </si>
  <si>
    <t>-</t>
  </si>
  <si>
    <t>E_062367 알 수 없는 원모양 현상 발생 (ALT:48.8 / AZ -92.5)</t>
  </si>
  <si>
    <t>M_062356: K/M/T/N IC S 크래쉬 발생 / IC S/Gui 재실행 후 정상화 됨</t>
  </si>
  <si>
    <t>E</t>
  </si>
  <si>
    <t>ESE</t>
  </si>
  <si>
    <t>S</t>
  </si>
  <si>
    <t>TMT</t>
  </si>
  <si>
    <t>47s/20k</t>
  </si>
  <si>
    <t>10s/21k 7s/23k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</si>
</sst>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73" zoomScale="145" zoomScaleNormal="145" workbookViewId="0">
      <selection activeCell="G74" sqref="G74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47">
        <v>45680</v>
      </c>
      <c r="D3" s="148"/>
      <c r="E3" s="1"/>
      <c r="F3" s="1"/>
      <c r="G3" s="1"/>
      <c r="H3" s="1"/>
      <c r="I3" s="1"/>
      <c r="J3" s="1"/>
      <c r="K3" s="66" t="s">
        <v>2</v>
      </c>
      <c r="L3" s="149">
        <f>(P31-(P32+P33))/P31*100</f>
        <v>23.922413793103456</v>
      </c>
      <c r="M3" s="149"/>
      <c r="N3" s="66" t="s">
        <v>3</v>
      </c>
      <c r="O3" s="149">
        <f>(P31-P33)/P31*100</f>
        <v>100</v>
      </c>
      <c r="P3" s="149"/>
    </row>
    <row r="4" spans="2:16" ht="14.25" customHeight="1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0.4458333333333333</v>
      </c>
      <c r="D9" s="8" t="s">
        <v>190</v>
      </c>
      <c r="E9" s="8">
        <v>22.8</v>
      </c>
      <c r="F9" s="8">
        <v>54.7</v>
      </c>
      <c r="G9" s="36" t="s">
        <v>193</v>
      </c>
      <c r="H9" s="8">
        <v>0.3</v>
      </c>
      <c r="I9" s="36">
        <v>31.8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 t="s">
        <v>190</v>
      </c>
      <c r="E10" s="8">
        <v>22.4</v>
      </c>
      <c r="F10" s="8">
        <v>44.8</v>
      </c>
      <c r="G10" s="36" t="s">
        <v>194</v>
      </c>
      <c r="H10" s="8">
        <v>2.1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0.74513888888888891</v>
      </c>
      <c r="D11" s="15">
        <v>3.1</v>
      </c>
      <c r="E11" s="15">
        <v>17.2</v>
      </c>
      <c r="F11" s="15">
        <v>56.6</v>
      </c>
      <c r="G11" s="36" t="s">
        <v>195</v>
      </c>
      <c r="H11" s="15">
        <v>3.2</v>
      </c>
      <c r="I11" s="16"/>
      <c r="J11" s="9">
        <f>IF(L11, 1, 0) + IF(M11, 2, 0) + IF(N11, 4, 0) + IF(O11, 8, 0) + IF(P11, 16, 0)</f>
        <v>1</v>
      </c>
      <c r="K11" s="12" t="b">
        <v>1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24.299305555555556</v>
      </c>
      <c r="D12" s="19">
        <f>AVERAGE(D9:D11)</f>
        <v>3.1</v>
      </c>
      <c r="E12" s="19">
        <f>AVERAGE(E9:E11)</f>
        <v>20.8</v>
      </c>
      <c r="F12" s="20">
        <f>AVERAGE(F9:F11)</f>
        <v>52.033333333333331</v>
      </c>
      <c r="G12" s="21"/>
      <c r="H12" s="22">
        <f>AVERAGE(H9:H11)</f>
        <v>1.8666666666666665</v>
      </c>
      <c r="I12" s="23"/>
      <c r="J12" s="24">
        <f>AVERAGE(J9:J11)</f>
        <v>5.666666666666667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180</v>
      </c>
      <c r="E16" s="27" t="s">
        <v>181</v>
      </c>
      <c r="F16" s="27" t="s">
        <v>184</v>
      </c>
      <c r="G16" s="117" t="s">
        <v>196</v>
      </c>
      <c r="H16" s="117" t="s">
        <v>180</v>
      </c>
      <c r="I16" s="27"/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0.38263888888888892</v>
      </c>
      <c r="D17" s="28">
        <v>0.3840277777777778</v>
      </c>
      <c r="E17" s="28">
        <v>0.45208333333333334</v>
      </c>
      <c r="F17" s="28">
        <v>0.7319444444444444</v>
      </c>
      <c r="G17" s="28">
        <v>0.75</v>
      </c>
      <c r="H17" s="28">
        <v>0.77986111111111101</v>
      </c>
      <c r="I17" s="28"/>
      <c r="J17" s="28"/>
      <c r="K17" s="28"/>
      <c r="L17" s="28"/>
      <c r="M17" s="28"/>
      <c r="N17" s="28"/>
      <c r="O17" s="28"/>
      <c r="P17" s="28">
        <v>0.79652777777777783</v>
      </c>
    </row>
    <row r="18" spans="2:16" ht="14.15" customHeight="1">
      <c r="B18" s="35" t="s">
        <v>42</v>
      </c>
      <c r="C18" s="27">
        <v>62350</v>
      </c>
      <c r="D18" s="27">
        <v>62351</v>
      </c>
      <c r="E18" s="27">
        <v>62357</v>
      </c>
      <c r="F18" s="27">
        <v>62383</v>
      </c>
      <c r="G18" s="27">
        <v>62395</v>
      </c>
      <c r="H18" s="27">
        <v>62408</v>
      </c>
      <c r="I18" s="27"/>
      <c r="J18" s="27"/>
      <c r="K18" s="27"/>
      <c r="L18" s="27"/>
      <c r="M18" s="27"/>
      <c r="N18" s="27"/>
      <c r="O18" s="27"/>
      <c r="P18" s="27">
        <v>62420</v>
      </c>
    </row>
    <row r="19" spans="2:16" ht="14.15" customHeight="1" thickBot="1">
      <c r="B19" s="13" t="s">
        <v>43</v>
      </c>
      <c r="C19" s="29"/>
      <c r="D19" s="27">
        <v>62355</v>
      </c>
      <c r="E19" s="30">
        <v>62382</v>
      </c>
      <c r="F19" s="30">
        <v>62394</v>
      </c>
      <c r="G19" s="30">
        <v>62407</v>
      </c>
      <c r="H19" s="30">
        <v>62419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26</v>
      </c>
      <c r="F20" s="33">
        <f>IF(ISNUMBER(F18),F19-F18+1,"")</f>
        <v>12</v>
      </c>
      <c r="G20" s="33">
        <f>IF(ISNUMBER(G18),G19-G18+1,"")</f>
        <v>13</v>
      </c>
      <c r="H20" s="33">
        <f>IF(ISNUMBER(H18),H19-H18+1,"")</f>
        <v>12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55" t="s">
        <v>45</v>
      </c>
      <c r="C22" s="35" t="s">
        <v>21</v>
      </c>
      <c r="D22" s="35" t="s">
        <v>23</v>
      </c>
      <c r="E22" s="35" t="s">
        <v>46</v>
      </c>
      <c r="F22" s="156" t="s">
        <v>47</v>
      </c>
      <c r="G22" s="156"/>
      <c r="H22" s="156"/>
      <c r="I22" s="156"/>
      <c r="J22" s="35" t="s">
        <v>21</v>
      </c>
      <c r="K22" s="35" t="s">
        <v>23</v>
      </c>
      <c r="L22" s="35" t="s">
        <v>46</v>
      </c>
      <c r="M22" s="156" t="s">
        <v>47</v>
      </c>
      <c r="N22" s="156"/>
      <c r="O22" s="156"/>
      <c r="P22" s="156"/>
    </row>
    <row r="23" spans="2:16" ht="13.5" customHeight="1">
      <c r="B23" s="155"/>
      <c r="C23" s="116"/>
      <c r="D23" s="116"/>
      <c r="E23" s="36" t="s">
        <v>48</v>
      </c>
      <c r="F23" s="154"/>
      <c r="G23" s="154"/>
      <c r="H23" s="154"/>
      <c r="I23" s="154"/>
      <c r="J23" s="106"/>
      <c r="K23" s="106"/>
      <c r="L23" s="116" t="s">
        <v>165</v>
      </c>
      <c r="M23" s="154"/>
      <c r="N23" s="154"/>
      <c r="O23" s="154"/>
      <c r="P23" s="154"/>
    </row>
    <row r="24" spans="2:16" ht="13.5" customHeight="1">
      <c r="B24" s="155"/>
      <c r="C24" s="106"/>
      <c r="D24" s="106"/>
      <c r="E24" s="113" t="s">
        <v>179</v>
      </c>
      <c r="F24" s="154"/>
      <c r="G24" s="154"/>
      <c r="H24" s="154"/>
      <c r="I24" s="154"/>
      <c r="J24" s="106">
        <v>0.78333333333333333</v>
      </c>
      <c r="K24" s="106">
        <v>0.78333333333333333</v>
      </c>
      <c r="L24" s="36" t="s">
        <v>177</v>
      </c>
      <c r="M24" s="154" t="s">
        <v>197</v>
      </c>
      <c r="N24" s="154"/>
      <c r="O24" s="154"/>
      <c r="P24" s="154"/>
    </row>
    <row r="25" spans="2:16" ht="13.5" customHeight="1">
      <c r="B25" s="155"/>
      <c r="C25" s="116"/>
      <c r="D25" s="116"/>
      <c r="E25" s="113" t="s">
        <v>171</v>
      </c>
      <c r="F25" s="154"/>
      <c r="G25" s="154"/>
      <c r="H25" s="154"/>
      <c r="I25" s="154"/>
      <c r="J25" s="106"/>
      <c r="K25" s="106"/>
      <c r="L25" s="36" t="s">
        <v>49</v>
      </c>
      <c r="M25" s="154"/>
      <c r="N25" s="154"/>
      <c r="O25" s="154"/>
      <c r="P25" s="154"/>
    </row>
    <row r="26" spans="2:16" ht="13.5" customHeight="1">
      <c r="B26" s="155"/>
      <c r="C26" s="106"/>
      <c r="D26" s="106"/>
      <c r="E26" s="113" t="s">
        <v>165</v>
      </c>
      <c r="F26" s="154"/>
      <c r="G26" s="154"/>
      <c r="H26" s="154"/>
      <c r="I26" s="154"/>
      <c r="J26" s="106">
        <v>0.78749999999999998</v>
      </c>
      <c r="K26" s="106">
        <v>0.78819444444444453</v>
      </c>
      <c r="L26" s="36" t="s">
        <v>178</v>
      </c>
      <c r="M26" s="154" t="s">
        <v>198</v>
      </c>
      <c r="N26" s="154"/>
      <c r="O26" s="154"/>
      <c r="P26" s="154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46" t="s">
        <v>50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>
        <v>8.3333333333333329E-2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>
        <v>0.15277777777777776</v>
      </c>
      <c r="O30" s="45"/>
      <c r="P30" s="46">
        <f>SUM(C30:J30,L30:N30)</f>
        <v>0.29861111111111105</v>
      </c>
    </row>
    <row r="31" spans="2:16" ht="14.15" customHeight="1">
      <c r="B31" s="37" t="s">
        <v>170</v>
      </c>
      <c r="C31" s="47"/>
      <c r="D31" s="7">
        <v>0.23611111111111113</v>
      </c>
      <c r="E31" s="7">
        <v>6.805555555555555E-2</v>
      </c>
      <c r="F31" s="7"/>
      <c r="G31" s="7"/>
      <c r="H31" s="7"/>
      <c r="I31" s="7"/>
      <c r="J31" s="7"/>
      <c r="K31" s="7">
        <v>1.8055555555555557E-2</v>
      </c>
      <c r="L31" s="7"/>
      <c r="M31" s="7"/>
      <c r="N31" s="7"/>
      <c r="O31" s="48"/>
      <c r="P31" s="46">
        <f>SUM(C31:N31)</f>
        <v>0.32222222222222224</v>
      </c>
    </row>
    <row r="32" spans="2:16" ht="14.15" customHeight="1">
      <c r="B32" s="37" t="s">
        <v>65</v>
      </c>
      <c r="C32" s="49"/>
      <c r="D32" s="50">
        <v>0.19513888888888889</v>
      </c>
      <c r="E32" s="50">
        <v>4.9999999999999996E-2</v>
      </c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0.24513888888888888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4.0972222222222243E-2</v>
      </c>
      <c r="E34" s="110">
        <f t="shared" si="1"/>
        <v>1.8055555555555554E-2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1.8055555555555557E-2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7.7083333333333365E-2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7" t="s">
        <v>67</v>
      </c>
      <c r="C36" s="144" t="s">
        <v>186</v>
      </c>
      <c r="D36" s="145"/>
      <c r="E36" s="144" t="s">
        <v>188</v>
      </c>
      <c r="F36" s="145"/>
      <c r="G36" s="144" t="s">
        <v>187</v>
      </c>
      <c r="H36" s="145"/>
      <c r="I36" s="144"/>
      <c r="J36" s="145"/>
      <c r="K36" s="144"/>
      <c r="L36" s="145"/>
      <c r="M36" s="144"/>
      <c r="N36" s="145"/>
      <c r="O36" s="118"/>
      <c r="P36" s="118"/>
    </row>
    <row r="37" spans="2:16" ht="18" customHeight="1">
      <c r="B37" s="158"/>
      <c r="C37" s="144"/>
      <c r="D37" s="145"/>
      <c r="E37" s="118"/>
      <c r="F37" s="118"/>
      <c r="G37" s="118"/>
      <c r="H37" s="118"/>
      <c r="I37" s="118"/>
      <c r="J37" s="118"/>
      <c r="K37" s="118"/>
      <c r="L37" s="118"/>
      <c r="M37" s="144"/>
      <c r="N37" s="145"/>
      <c r="O37" s="118"/>
      <c r="P37" s="118"/>
    </row>
    <row r="38" spans="2:16" ht="18" customHeight="1">
      <c r="B38" s="15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</row>
    <row r="39" spans="2:16" ht="18" customHeight="1">
      <c r="B39" s="15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</row>
    <row r="40" spans="2:16" ht="18" customHeight="1">
      <c r="B40" s="15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</row>
    <row r="41" spans="2:16" ht="18" customHeight="1">
      <c r="B41" s="159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5" customHeight="1">
      <c r="B44" s="122" t="s">
        <v>185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 t="s">
        <v>192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 t="s">
        <v>191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2" t="s">
        <v>189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66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8"/>
    </row>
    <row r="49" spans="2:16" ht="14.15" customHeight="1">
      <c r="B49" s="166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22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5" customHeight="1" thickBot="1">
      <c r="B53" s="183" t="s">
        <v>168</v>
      </c>
      <c r="C53" s="184"/>
      <c r="D53" s="115"/>
      <c r="E53" s="115"/>
      <c r="F53" s="115"/>
      <c r="G53" s="185"/>
      <c r="H53" s="184"/>
      <c r="I53" s="184"/>
      <c r="J53" s="184"/>
      <c r="K53" s="184"/>
      <c r="L53" s="184"/>
      <c r="M53" s="184"/>
      <c r="N53" s="184"/>
      <c r="O53" s="184"/>
      <c r="P53" s="186"/>
    </row>
    <row r="54" spans="2:16" ht="14.15" customHeight="1" thickTop="1" thickBot="1">
      <c r="B54" s="178" t="s">
        <v>172</v>
      </c>
      <c r="C54" s="179"/>
      <c r="D54" s="179"/>
      <c r="E54" s="179"/>
      <c r="F54" s="112"/>
      <c r="G54" s="180"/>
      <c r="H54" s="181"/>
      <c r="I54" s="181"/>
      <c r="J54" s="181"/>
      <c r="K54" s="181"/>
      <c r="L54" s="181"/>
      <c r="M54" s="181"/>
      <c r="N54" s="181"/>
      <c r="O54" s="181"/>
      <c r="P54" s="182"/>
    </row>
    <row r="55" spans="2:16" ht="13.5" customHeight="1" thickTop="1"/>
    <row r="56" spans="2:16" ht="17.25" customHeight="1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49999999999999" customHeight="1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49999999999999" customHeight="1">
      <c r="B59" s="169" t="s">
        <v>76</v>
      </c>
      <c r="C59" s="161"/>
      <c r="D59" s="58">
        <v>7</v>
      </c>
      <c r="E59" s="169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49999999999999" customHeight="1">
      <c r="B60" s="169" t="s">
        <v>81</v>
      </c>
      <c r="C60" s="161"/>
      <c r="D60" s="58" t="b">
        <v>1</v>
      </c>
      <c r="E60" s="169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49999999999999" customHeight="1">
      <c r="B61" s="169" t="s">
        <v>86</v>
      </c>
      <c r="C61" s="161"/>
      <c r="D61" s="58" t="b">
        <v>1</v>
      </c>
      <c r="E61" s="169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49999999999999" customHeight="1">
      <c r="B62" s="160" t="s">
        <v>88</v>
      </c>
      <c r="C62" s="161"/>
      <c r="D62" s="58" t="b">
        <v>1</v>
      </c>
      <c r="E62" s="169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49999999999999" customHeight="1">
      <c r="B63" s="160" t="s">
        <v>94</v>
      </c>
      <c r="C63" s="161"/>
      <c r="D63" s="58" t="b">
        <v>1</v>
      </c>
      <c r="E63" s="169" t="s">
        <v>95</v>
      </c>
      <c r="F63" s="161"/>
      <c r="G63" s="58" t="b">
        <v>1</v>
      </c>
      <c r="H63" s="68"/>
      <c r="I63" s="69"/>
      <c r="J63" s="70"/>
      <c r="K63" s="160" t="s">
        <v>96</v>
      </c>
      <c r="L63" s="161"/>
      <c r="M63" s="58" t="b">
        <v>1</v>
      </c>
      <c r="N63" s="162" t="s">
        <v>166</v>
      </c>
      <c r="O63" s="161"/>
      <c r="P63" s="58" t="b">
        <v>1</v>
      </c>
    </row>
    <row r="64" spans="2:16" ht="20.149999999999999" customHeight="1">
      <c r="B64" s="160" t="s">
        <v>97</v>
      </c>
      <c r="C64" s="161"/>
      <c r="D64" s="58" t="b">
        <v>0</v>
      </c>
      <c r="E64" s="169" t="s">
        <v>98</v>
      </c>
      <c r="F64" s="161"/>
      <c r="G64" s="58" t="b">
        <v>1</v>
      </c>
      <c r="H64" s="71"/>
      <c r="I64" s="72"/>
      <c r="J64" s="73"/>
      <c r="K64" s="176" t="s">
        <v>99</v>
      </c>
      <c r="L64" s="177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9" t="s">
        <v>162</v>
      </c>
      <c r="F65" s="16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0" t="s">
        <v>105</v>
      </c>
      <c r="C69" s="170"/>
      <c r="D69" s="81"/>
      <c r="E69" s="81"/>
      <c r="F69" s="172" t="s">
        <v>106</v>
      </c>
      <c r="G69" s="174" t="s">
        <v>107</v>
      </c>
      <c r="H69" s="81"/>
      <c r="I69" s="170" t="s">
        <v>108</v>
      </c>
      <c r="J69" s="170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-154.84</v>
      </c>
      <c r="D72" s="60">
        <v>-160.71700000000001</v>
      </c>
      <c r="E72" s="100" t="s">
        <v>118</v>
      </c>
      <c r="F72" s="60">
        <v>30.22</v>
      </c>
      <c r="G72" s="60">
        <v>26.05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-149.52000000000001</v>
      </c>
      <c r="D73" s="60">
        <v>-155.428</v>
      </c>
      <c r="E73" s="102" t="s">
        <v>122</v>
      </c>
      <c r="F73" s="61">
        <v>28.37</v>
      </c>
      <c r="G73" s="61">
        <v>29.96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-169.143</v>
      </c>
      <c r="D74" s="60">
        <v>-170.45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4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-110.49299999999999</v>
      </c>
      <c r="D75" s="60">
        <v>-118.575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40.685000000000002</v>
      </c>
      <c r="D76" s="60">
        <v>36.253999999999998</v>
      </c>
      <c r="E76" s="102" t="s">
        <v>137</v>
      </c>
      <c r="F76" s="62">
        <v>50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38.270000000000003</v>
      </c>
      <c r="D77" s="60">
        <v>33.978999999999999</v>
      </c>
      <c r="E77" s="102" t="s">
        <v>142</v>
      </c>
      <c r="F77" s="62">
        <v>275</v>
      </c>
      <c r="G77" s="62">
        <v>270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33.896000000000001</v>
      </c>
      <c r="D78" s="60">
        <v>29.533999999999999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32.476999999999997</v>
      </c>
      <c r="D79" s="60">
        <v>28.100999999999999</v>
      </c>
      <c r="E79" s="100" t="s">
        <v>152</v>
      </c>
      <c r="F79" s="60">
        <v>24.6</v>
      </c>
      <c r="G79" s="60">
        <v>19.3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1.9799999999999999E-4</v>
      </c>
      <c r="D80" s="64">
        <v>1.64E-4</v>
      </c>
      <c r="E80" s="102" t="s">
        <v>157</v>
      </c>
      <c r="F80" s="61">
        <v>49.1</v>
      </c>
      <c r="G80" s="61">
        <v>44.4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50" t="s">
        <v>161</v>
      </c>
      <c r="C84" s="150"/>
    </row>
    <row r="85" spans="2:16" ht="15" customHeight="1">
      <c r="B85" s="151" t="s">
        <v>183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>
      <c r="B86" s="119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1"/>
    </row>
    <row r="87" spans="2:16" ht="15" customHeight="1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>
      <c r="B88" s="119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1"/>
    </row>
    <row r="89" spans="2:16" ht="15" customHeight="1">
      <c r="B89" s="119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1"/>
    </row>
    <row r="90" spans="2:16" ht="15" customHeight="1">
      <c r="B90" s="119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1"/>
    </row>
    <row r="91" spans="2:16" ht="15" customHeight="1">
      <c r="B91" s="119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1"/>
    </row>
    <row r="92" spans="2:16" ht="15" customHeight="1">
      <c r="B92" s="119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1"/>
    </row>
    <row r="93" spans="2:16" ht="15" customHeight="1">
      <c r="B93" s="119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1"/>
    </row>
    <row r="94" spans="2:16" ht="15" customHeight="1">
      <c r="B94" s="119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1"/>
    </row>
    <row r="95" spans="2:16" ht="15" customHeight="1">
      <c r="B95" s="119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1"/>
    </row>
    <row r="96" spans="2:16" ht="15" customHeight="1">
      <c r="B96" s="119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1"/>
    </row>
    <row r="97" spans="2:16" ht="15" customHeight="1">
      <c r="B97" s="119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1"/>
    </row>
    <row r="98" spans="2:16" ht="15" customHeight="1">
      <c r="B98" s="119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1"/>
    </row>
    <row r="99" spans="2:16" ht="15" customHeight="1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2025-01-23T19:21:27Z</dcterms:modified>
</cp:coreProperties>
</file>