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<sst xmlns="http://schemas.openxmlformats.org/spreadsheetml/2006/main" count="216" uniqueCount="203">
  <si>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</si>
  <si>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</si>
  <si>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</si>
  <si>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</si>
  <si>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</si>
  <si>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</si>
  <si>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</si>
  <si>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</si>
  <si>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</si>
  <si>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</si>
  <si>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</si>
  <si>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</si>
  <si>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</si>
  <si>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</si>
  <si>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</si>
  <si>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</si>
  <si>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</si>
  <si>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</si>
  <si>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</si>
  <si>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</si>
  <si>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</si>
  <si>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</si>
  <si>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</si>
  <si>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</si>
  <si>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</si>
  <si>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</si>
  <si>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</si>
  <si>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</si>
  <si>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</si>
  <si>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</si>
  <si>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</si>
  <si>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</si>
  <si>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</si>
  <si>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</si>
  <si>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</si>
  <si>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</si>
  <si>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</si>
  <si>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</si>
  <si>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</si>
  <si>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</si>
  <si>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</si>
  <si>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</si>
  <si>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</si>
  <si>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</si>
  <si>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</si>
  <si>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</si>
  <si>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</si>
  <si>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</si>
  <si>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</si>
  <si>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</si>
  <si>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</si>
  <si>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</si>
  <si>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</si>
  <si>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</si>
  <si>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</si>
  <si>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</si>
  <si>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</si>
  <si>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</si>
  <si>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</si>
  <si>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</si>
  <si>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</si>
  <si>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</si>
  <si>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</si>
  <si>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</si>
  <si>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</si>
  <si>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</si>
  <si>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</si>
  <si>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</si>
  <si>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</si>
  <si>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</si>
  <si>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</si>
  <si>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</si>
  <si>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</si>
  <si>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</si>
  <si>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</si>
  <si>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</si>
  <si>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</si>
  <si>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</si>
  <si>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</si>
  <si>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</si>
  <si>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</si>
  <si>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</si>
  <si>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</si>
  <si>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</si>
  <si>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</si>
  <si>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</si>
  <si>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</si>
  <si>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</si>
  <si>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</si>
  <si>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</si>
  <si>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</si>
  <si>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</si>
  <si>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</si>
  <si>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</si>
  <si>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</si>
  <si>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</si>
  <si>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</si>
  <si>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</si>
  <si>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</si>
  <si>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</si>
  <si>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</si>
  <si>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</si>
  <si>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</si>
  <si>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</si>
  <si>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</si>
  <si>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</si>
  <si>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</si>
  <si>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</si>
  <si>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</si>
  <si>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</si>
  <si>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</si>
  <si>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</si>
  <si>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</si>
  <si>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</si>
  <si>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</si>
  <si>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</si>
  <si>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</si>
  <si>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</si>
  <si>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</si>
  <si>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</si>
  <si>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</si>
  <si>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</si>
  <si>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</si>
  <si>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</si>
  <si>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</si>
  <si>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</si>
  <si>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</si>
  <si>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</si>
  <si>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</si>
  <si>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</si>
  <si>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</si>
  <si>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</si>
  <si>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</si>
  <si>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</si>
  <si>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</si>
  <si>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</si>
  <si>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</si>
  <si>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</si>
  <si>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</si>
  <si>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</si>
  <si>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</si>
  <si>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</si>
  <si>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</si>
  <si>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</si>
  <si>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</si>
  <si>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</si>
  <si>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</si>
  <si>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</si>
  <si>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</si>
  <si>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</si>
  <si>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</si>
  <si>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</si>
  <si>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</si>
  <si>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</si>
  <si>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</si>
  <si>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</si>
  <si>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</si>
  <si>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</si>
  <si>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</si>
  <si>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</si>
  <si>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</si>
  <si>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</si>
  <si>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</si>
  <si>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</si>
  <si>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</si>
  <si>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</si>
  <si>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</si>
  <si>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</si>
  <si>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</si>
  <si>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</si>
  <si>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</si>
  <si>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</si>
  <si>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</si>
  <si>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</si>
  <si>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</si>
  <si>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</si>
  <si>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</si>
  <si>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</si>
  <si>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</si>
  <si>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</si>
  <si>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</si>
  <si>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</si>
  <si>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</si>
  <si>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ESE</t>
  </si>
  <si>
    <t>-</t>
  </si>
  <si>
    <t>월령 40%이상으로 방풍막 연결</t>
  </si>
  <si>
    <t>E</t>
  </si>
  <si>
    <t>TMT</t>
  </si>
  <si>
    <t>SITE</t>
  </si>
  <si>
    <t>구름의 영향으로 오후 플랫 건너 뜀</t>
  </si>
  <si>
    <t>NNW</t>
  </si>
  <si>
    <t>[10:00] 짙은 구름 및 폭풍 예고로 관측 대기/ [10:35] 관측 재개</t>
  </si>
  <si>
    <t>E_060341 Dec oscillation(HA -00:46:54)이 여러 차례 발생해서 EIB 재실행 함/ 정상화 됨</t>
  </si>
  <si>
    <t>[12:17] 짙은 구름으로 인한 관측 대기/ [15:10] 관측 재개</t>
  </si>
  <si>
    <t>T_060393</t>
  </si>
  <si>
    <t>C_060339-060368</t>
  </si>
  <si>
    <t>T_060404</t>
  </si>
  <si>
    <t>T_060410</t>
  </si>
  <si>
    <t>T_060414</t>
  </si>
  <si>
    <t>T_060393/ T_060404/ T_060410/ T_060414 HA limit으로 망원경이 멈추면서 별이 흐름</t>
  </si>
  <si>
    <t>UT 16:22부터 HA limit으로 수동 관측 함</t>
  </si>
  <si>
    <t>35s/28k 22s/27k</t>
  </si>
  <si>
    <t>45s/21k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</si>
</sst>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45668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59.080459770114935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>
        <v>3.2</v>
      </c>
      <c r="E9" s="8">
        <v>16.600000000000001</v>
      </c>
      <c r="F9" s="8">
        <v>75.900000000000006</v>
      </c>
      <c r="G9" s="36" t="s">
        <v>183</v>
      </c>
      <c r="H9" s="8">
        <v>5.2</v>
      </c>
      <c r="I9" s="36">
        <v>91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16.5</v>
      </c>
      <c r="F10" s="8">
        <v>77.7</v>
      </c>
      <c r="G10" s="36" t="s">
        <v>190</v>
      </c>
      <c r="H10" s="8">
        <v>13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0.73472222222222217</v>
      </c>
      <c r="D11" s="15">
        <v>2.2999999999999998</v>
      </c>
      <c r="E11" s="15">
        <v>14.9</v>
      </c>
      <c r="F11" s="15">
        <v>84.1</v>
      </c>
      <c r="G11" s="36" t="s">
        <v>186</v>
      </c>
      <c r="H11" s="15">
        <v>12.5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24.284722222222221</v>
      </c>
      <c r="D12" s="19">
        <f>AVERAGE(D9:D11)</f>
        <v>2.75</v>
      </c>
      <c r="E12" s="19">
        <f>AVERAGE(E9:E11)</f>
        <v>16</v>
      </c>
      <c r="F12" s="20">
        <f>AVERAGE(F9:F11)</f>
        <v>79.233333333333334</v>
      </c>
      <c r="G12" s="21"/>
      <c r="H12" s="22">
        <f>AVERAGE(H9:H11)</f>
        <v>10.233333333333333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188</v>
      </c>
      <c r="F16" s="27" t="s">
        <v>187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0.39166666666666666</v>
      </c>
      <c r="D17" s="28">
        <v>0.39305555555555555</v>
      </c>
      <c r="E17" s="28">
        <v>0.45208333333333334</v>
      </c>
      <c r="F17" s="28">
        <v>0.73749999999999993</v>
      </c>
      <c r="G17" s="28">
        <v>0.77222222222222225</v>
      </c>
      <c r="H17" s="28"/>
      <c r="I17" s="28"/>
      <c r="J17" s="28"/>
      <c r="K17" s="28"/>
      <c r="L17" s="28"/>
      <c r="M17" s="28"/>
      <c r="N17" s="28"/>
      <c r="O17" s="28"/>
      <c r="P17" s="28">
        <v>0.78402777777777777</v>
      </c>
    </row>
    <row r="18" spans="2:16" ht="14.15" customHeight="1">
      <c r="B18" s="35" t="s">
        <v>42</v>
      </c>
      <c r="C18" s="27">
        <v>60328</v>
      </c>
      <c r="D18" s="27">
        <v>60329</v>
      </c>
      <c r="E18" s="27">
        <v>60339</v>
      </c>
      <c r="F18" s="27">
        <v>60419</v>
      </c>
      <c r="G18" s="27">
        <v>60432</v>
      </c>
      <c r="H18" s="27"/>
      <c r="I18" s="27"/>
      <c r="J18" s="27"/>
      <c r="K18" s="27"/>
      <c r="L18" s="27"/>
      <c r="M18" s="27"/>
      <c r="N18" s="27"/>
      <c r="O18" s="27"/>
      <c r="P18" s="27">
        <v>60442</v>
      </c>
    </row>
    <row r="19" spans="2:16" ht="14.15" customHeight="1" thickBot="1">
      <c r="B19" s="13" t="s">
        <v>43</v>
      </c>
      <c r="C19" s="29"/>
      <c r="D19" s="27">
        <v>60333</v>
      </c>
      <c r="E19" s="30">
        <v>60418</v>
      </c>
      <c r="F19" s="30">
        <v>60431</v>
      </c>
      <c r="G19" s="30">
        <v>60441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80</v>
      </c>
      <c r="F20" s="33">
        <f>IF(ISNUMBER(F18),F19-F18+1,"")</f>
        <v>13</v>
      </c>
      <c r="G20" s="33">
        <f>IF(ISNUMBER(G18),G19-G18+1,"")</f>
        <v>10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>
        <v>0.77500000000000002</v>
      </c>
      <c r="K24" s="106">
        <v>0.77500000000000002</v>
      </c>
      <c r="L24" s="36" t="s">
        <v>177</v>
      </c>
      <c r="M24" s="154" t="s">
        <v>202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>
        <v>0.77638888888888891</v>
      </c>
      <c r="K26" s="106">
        <v>0.77777777777777779</v>
      </c>
      <c r="L26" s="36" t="s">
        <v>178</v>
      </c>
      <c r="M26" s="154" t="s">
        <v>201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0.28472222222222221</v>
      </c>
      <c r="N30" s="43"/>
      <c r="O30" s="45"/>
      <c r="P30" s="46">
        <f>SUM(C30:J30,L30:N30)</f>
        <v>0.28472222222222221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1.7361111111111112E-2</v>
      </c>
      <c r="L31" s="7"/>
      <c r="M31" s="7">
        <v>0.28472222222222221</v>
      </c>
      <c r="N31" s="7"/>
      <c r="O31" s="48"/>
      <c r="P31" s="46">
        <f>SUM(C31:N31)</f>
        <v>0.30208333333333331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0.12361111111111112</v>
      </c>
      <c r="N32" s="50"/>
      <c r="O32" s="51"/>
      <c r="P32" s="46">
        <f>SUM(C32:N32)</f>
        <v>0.12361111111111112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0.16111111111111109</v>
      </c>
      <c r="N34" s="110">
        <f t="shared" si="1"/>
        <v>0</v>
      </c>
      <c r="O34" s="114"/>
      <c r="P34" s="111">
        <f t="shared" si="1"/>
        <v>0.1784722222222222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195</v>
      </c>
      <c r="D36" s="145"/>
      <c r="E36" s="144" t="s">
        <v>194</v>
      </c>
      <c r="F36" s="145"/>
      <c r="G36" s="144" t="s">
        <v>196</v>
      </c>
      <c r="H36" s="145"/>
      <c r="I36" s="144" t="s">
        <v>197</v>
      </c>
      <c r="J36" s="145"/>
      <c r="K36" s="144" t="s">
        <v>198</v>
      </c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 t="s">
        <v>199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 t="s">
        <v>189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-158.5</v>
      </c>
      <c r="D72" s="60">
        <v>-161</v>
      </c>
      <c r="E72" s="100" t="s">
        <v>118</v>
      </c>
      <c r="F72" s="60">
        <v>27.5</v>
      </c>
      <c r="G72" s="60">
        <v>25.9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-153.30000000000001</v>
      </c>
      <c r="D73" s="60">
        <v>-155.9</v>
      </c>
      <c r="E73" s="102" t="s">
        <v>122</v>
      </c>
      <c r="F73" s="61">
        <v>31.8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-173.1</v>
      </c>
      <c r="D74" s="60">
        <v>-181.1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-112.2</v>
      </c>
      <c r="D75" s="60">
        <v>-121.8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36.6</v>
      </c>
      <c r="D76" s="60">
        <v>35.200000000000003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32.9</v>
      </c>
      <c r="D77" s="60">
        <v>31.4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30.7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29.6</v>
      </c>
      <c r="D79" s="60">
        <v>28</v>
      </c>
      <c r="E79" s="100" t="s">
        <v>152</v>
      </c>
      <c r="F79" s="60">
        <v>21.1</v>
      </c>
      <c r="G79" s="60">
        <v>18.600000000000001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1.4100000000000001E-4</v>
      </c>
      <c r="D80" s="64">
        <v>6.7100000000000005E-5</v>
      </c>
      <c r="E80" s="102" t="s">
        <v>157</v>
      </c>
      <c r="F80" s="61">
        <v>66.099999999999994</v>
      </c>
      <c r="G80" s="61">
        <v>74.5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2025-01-11T18:56:28Z</dcterms:modified>
</cp:coreProperties>
</file>