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<sst xmlns="http://schemas.openxmlformats.org/spreadsheetml/2006/main" count="219" uniqueCount="204">
  <si>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</si>
  <si>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</si>
  <si>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</si>
  <si>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</si>
  <si>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</si>
  <si>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</si>
  <si>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</si>
  <si>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</si>
  <si>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</si>
  <si>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</si>
  <si>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</si>
  <si>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</si>
  <si>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</si>
  <si>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</si>
  <si>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</si>
  <si>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</si>
  <si>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</si>
  <si>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</si>
  <si>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</si>
  <si>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</si>
  <si>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</si>
  <si>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</si>
  <si>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</si>
  <si>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</si>
  <si>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</si>
  <si>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</si>
  <si>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</si>
  <si>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</si>
  <si>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</si>
  <si>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</si>
  <si>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</si>
  <si>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</si>
  <si>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</si>
  <si>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</si>
  <si>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</si>
  <si>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</si>
  <si>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</si>
  <si>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</si>
  <si>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</si>
  <si>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</si>
  <si>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</si>
  <si>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</si>
  <si>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</si>
  <si>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</si>
  <si>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</si>
  <si>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</si>
  <si>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</si>
  <si>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</si>
  <si>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</si>
  <si>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</si>
  <si>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</si>
  <si>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</si>
  <si>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</si>
  <si>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</si>
  <si>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</si>
  <si>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</si>
  <si>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</si>
  <si>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</si>
  <si>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</si>
  <si>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</si>
  <si>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</si>
  <si>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</si>
  <si>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</si>
  <si>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</si>
  <si>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</si>
  <si>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</si>
  <si>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</si>
  <si>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</si>
  <si>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</si>
  <si>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</si>
  <si>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</si>
  <si>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</si>
  <si>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</si>
  <si>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</si>
  <si>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</si>
  <si>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</si>
  <si>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</si>
  <si>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</si>
  <si>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</si>
  <si>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</si>
  <si>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</si>
  <si>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</si>
  <si>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</si>
  <si>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</si>
  <si>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</si>
  <si>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</si>
  <si>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</si>
  <si>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</si>
  <si>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</si>
  <si>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</si>
  <si>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</si>
  <si>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</si>
  <si>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</si>
  <si>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</si>
  <si>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</si>
  <si>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</si>
  <si>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</si>
  <si>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</si>
  <si>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</si>
  <si>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</si>
  <si>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</si>
  <si>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</si>
  <si>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</si>
  <si>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</si>
  <si>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</si>
  <si>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</si>
  <si>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</si>
  <si>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</si>
  <si>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</si>
  <si>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</si>
  <si>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</si>
  <si>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</si>
  <si>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</si>
  <si>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</si>
  <si>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</si>
  <si>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</si>
  <si>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</si>
  <si>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</si>
  <si>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</si>
  <si>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</si>
  <si>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</si>
  <si>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</si>
  <si>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</si>
  <si>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</si>
  <si>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</si>
  <si>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</si>
  <si>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</si>
  <si>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</si>
  <si>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</si>
  <si>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</si>
  <si>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</si>
  <si>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</si>
  <si>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</si>
  <si>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</si>
  <si>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</si>
  <si>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</si>
  <si>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</si>
  <si>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</si>
  <si>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</si>
  <si>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</si>
  <si>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</si>
  <si>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</si>
  <si>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</si>
  <si>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</si>
  <si>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</si>
  <si>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</si>
  <si>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</si>
  <si>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</si>
  <si>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</si>
  <si>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</si>
  <si>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</si>
  <si>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</si>
  <si>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</si>
  <si>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</si>
  <si>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</si>
  <si>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</si>
  <si>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</si>
  <si>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</si>
  <si>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</si>
  <si>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</si>
  <si>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</si>
  <si>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</si>
  <si>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</si>
  <si>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</si>
  <si>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</si>
  <si>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</si>
  <si>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</si>
  <si>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</si>
  <si>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</si>
  <si>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</si>
  <si>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</si>
  <si>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</si>
  <si>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</si>
  <si>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</si>
  <si>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</si>
  <si>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</si>
  <si>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</si>
  <si>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</si>
  <si>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</si>
  <si>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</si>
  <si>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</si>
  <si>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</si>
  <si>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</si>
  <si>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구름의 영향으로 오후/오전 플랫 건너 뜀</t>
  </si>
  <si>
    <t>ESE</t>
  </si>
  <si>
    <t>-</t>
  </si>
  <si>
    <t>월령 40%이상으로 방풍막 연결</t>
  </si>
  <si>
    <t>TMT</t>
  </si>
  <si>
    <t>SITE</t>
  </si>
  <si>
    <t>E_060194 미러커버 안 열고 찍음</t>
  </si>
  <si>
    <t>E_060145</t>
  </si>
  <si>
    <t>E_060145 dome shutter control 재실행 후 auto돔을 실행하지 않아 돔에 가려짐/ 재관측 함</t>
  </si>
  <si>
    <t>C_060141-060193</t>
  </si>
  <si>
    <t>E_060194</t>
  </si>
  <si>
    <t>[12:50] 짙은 구름으로 인한 관측 대기/ [15:25] 관측 재개</t>
  </si>
  <si>
    <t>NNW</t>
  </si>
  <si>
    <t>T_060215</t>
  </si>
  <si>
    <t>T_060220</t>
  </si>
  <si>
    <t>T_060222</t>
  </si>
  <si>
    <t>T_060226</t>
  </si>
  <si>
    <t>T_060215/ T_060220/ T_060222/ T_060226 HA limit으로 망원경이 멈추면서 별이 흐름</t>
  </si>
  <si>
    <t>[17:53] 짙은 안개 및 높은 습도(vaisala 83%/ 외벽 물기)로 인한  관측 종료</t>
  </si>
  <si>
    <t>[10:33-10:45] 돔셔터가 망원경을 따라가지 않아 재실행 함/tcs_launcher 버튼으로 작동안함/ kill로 TCS UI모두 종료 후 재실행하고 정상화 됨</t>
  </si>
  <si>
    <t>UT 16:30부터 HA limit으로 수동 관측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</si>
</sst>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3" zoomScale="145" zoomScaleNormal="145" workbookViewId="0">
      <selection activeCell="B52" sqref="B52:P5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45666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62.472406181015437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>
        <v>2.9</v>
      </c>
      <c r="E9" s="8">
        <v>17</v>
      </c>
      <c r="F9" s="8">
        <v>70.8</v>
      </c>
      <c r="G9" s="36" t="s">
        <v>184</v>
      </c>
      <c r="H9" s="8">
        <v>6.6</v>
      </c>
      <c r="I9" s="36">
        <v>75.5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185</v>
      </c>
      <c r="E10" s="8">
        <v>15.4</v>
      </c>
      <c r="F10" s="8">
        <v>80</v>
      </c>
      <c r="G10" s="36" t="s">
        <v>184</v>
      </c>
      <c r="H10" s="8">
        <v>5.0999999999999996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0.73333333333333339</v>
      </c>
      <c r="D11" s="15">
        <v>3.8</v>
      </c>
      <c r="E11" s="15">
        <v>15.1</v>
      </c>
      <c r="F11" s="15">
        <v>83.3</v>
      </c>
      <c r="G11" s="36" t="s">
        <v>195</v>
      </c>
      <c r="H11" s="15">
        <v>7.4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24.28263888888889</v>
      </c>
      <c r="D12" s="19">
        <f>AVERAGE(D9:D11)</f>
        <v>3.3499999999999996</v>
      </c>
      <c r="E12" s="19">
        <f>AVERAGE(E9:E11)</f>
        <v>15.833333333333334</v>
      </c>
      <c r="F12" s="20">
        <f>AVERAGE(F9:F11)</f>
        <v>78.033333333333346</v>
      </c>
      <c r="G12" s="21"/>
      <c r="H12" s="22">
        <f>AVERAGE(H9:H11)</f>
        <v>6.3666666666666671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187</v>
      </c>
      <c r="F16" s="27" t="s">
        <v>188</v>
      </c>
      <c r="G16" s="117" t="s">
        <v>187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0.3979166666666667</v>
      </c>
      <c r="D17" s="28">
        <v>0.39930555555555558</v>
      </c>
      <c r="E17" s="28">
        <v>0.42777777777777781</v>
      </c>
      <c r="F17" s="28">
        <v>0.45624999999999999</v>
      </c>
      <c r="G17" s="28">
        <v>0.73541666666666661</v>
      </c>
      <c r="H17" s="28">
        <v>0.75416666666666676</v>
      </c>
      <c r="I17" s="28"/>
      <c r="J17" s="28"/>
      <c r="K17" s="28"/>
      <c r="L17" s="28"/>
      <c r="M17" s="28"/>
      <c r="N17" s="28"/>
      <c r="O17" s="28"/>
      <c r="P17" s="28">
        <v>0.75763888888888886</v>
      </c>
    </row>
    <row r="18" spans="2:16" ht="14.15" customHeight="1">
      <c r="B18" s="35" t="s">
        <v>42</v>
      </c>
      <c r="C18" s="27">
        <v>60130</v>
      </c>
      <c r="D18" s="27">
        <v>60131</v>
      </c>
      <c r="E18" s="27">
        <v>60141</v>
      </c>
      <c r="F18" s="27">
        <v>60153</v>
      </c>
      <c r="G18" s="27">
        <v>60238</v>
      </c>
      <c r="H18" s="27">
        <v>60245</v>
      </c>
      <c r="I18" s="27"/>
      <c r="J18" s="27"/>
      <c r="K18" s="27"/>
      <c r="L18" s="27"/>
      <c r="M18" s="27"/>
      <c r="N18" s="27"/>
      <c r="O18" s="27"/>
      <c r="P18" s="27">
        <v>60250</v>
      </c>
    </row>
    <row r="19" spans="2:16" ht="14.15" customHeight="1" thickBot="1">
      <c r="B19" s="13" t="s">
        <v>43</v>
      </c>
      <c r="C19" s="29"/>
      <c r="D19" s="27">
        <v>60135</v>
      </c>
      <c r="E19" s="30">
        <v>60152</v>
      </c>
      <c r="F19" s="30">
        <v>60237</v>
      </c>
      <c r="G19" s="30">
        <v>60244</v>
      </c>
      <c r="H19" s="30">
        <v>60249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85</v>
      </c>
      <c r="G20" s="33">
        <f>IF(ISNUMBER(G18),G19-G18+1,"")</f>
        <v>7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0.28263888888888888</v>
      </c>
      <c r="N30" s="43"/>
      <c r="O30" s="45"/>
      <c r="P30" s="46">
        <f>SUM(C30:J30,L30:N30)</f>
        <v>0.28263888888888888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3.1944444444444449E-2</v>
      </c>
      <c r="L31" s="7"/>
      <c r="M31" s="7">
        <v>0.28263888888888888</v>
      </c>
      <c r="N31" s="7"/>
      <c r="O31" s="48"/>
      <c r="P31" s="46">
        <f>SUM(C31:N31)</f>
        <v>0.31458333333333333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0.11805555555555557</v>
      </c>
      <c r="N32" s="50"/>
      <c r="O32" s="51"/>
      <c r="P32" s="46">
        <f>SUM(C32:N32)</f>
        <v>0.11805555555555557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3.1944444444444449E-2</v>
      </c>
      <c r="L34" s="110">
        <f t="shared" si="1"/>
        <v>0</v>
      </c>
      <c r="M34" s="110">
        <f t="shared" si="1"/>
        <v>0.1645833333333333</v>
      </c>
      <c r="N34" s="110">
        <f t="shared" si="1"/>
        <v>0</v>
      </c>
      <c r="O34" s="114"/>
      <c r="P34" s="111">
        <f t="shared" si="1"/>
        <v>0.19652777777777775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192</v>
      </c>
      <c r="D36" s="145"/>
      <c r="E36" s="144" t="s">
        <v>190</v>
      </c>
      <c r="F36" s="145"/>
      <c r="G36" s="144" t="s">
        <v>193</v>
      </c>
      <c r="H36" s="145"/>
      <c r="I36" s="144" t="s">
        <v>196</v>
      </c>
      <c r="J36" s="145"/>
      <c r="K36" s="144" t="s">
        <v>197</v>
      </c>
      <c r="L36" s="145"/>
      <c r="M36" s="144" t="s">
        <v>198</v>
      </c>
      <c r="N36" s="145"/>
      <c r="O36" s="118" t="s">
        <v>199</v>
      </c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183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194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189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 t="s">
        <v>200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 t="s">
        <v>203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201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1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-155.80000000000001</v>
      </c>
      <c r="D72" s="60">
        <v>-161.1</v>
      </c>
      <c r="E72" s="100" t="s">
        <v>118</v>
      </c>
      <c r="F72" s="60">
        <v>27.9</v>
      </c>
      <c r="G72" s="60">
        <v>25.4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-150.9</v>
      </c>
      <c r="D73" s="60">
        <v>-156.1</v>
      </c>
      <c r="E73" s="102" t="s">
        <v>122</v>
      </c>
      <c r="F73" s="61">
        <v>30.4</v>
      </c>
      <c r="G73" s="61">
        <v>34.5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-170.6</v>
      </c>
      <c r="D74" s="60">
        <v>-183.7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-108.9</v>
      </c>
      <c r="D75" s="60">
        <v>-122.4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38.200000000000003</v>
      </c>
      <c r="D76" s="60">
        <v>35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34</v>
      </c>
      <c r="D77" s="60">
        <v>31.1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31.7</v>
      </c>
      <c r="D78" s="60">
        <v>28.8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30.5</v>
      </c>
      <c r="D79" s="60">
        <v>27.6</v>
      </c>
      <c r="E79" s="100" t="s">
        <v>152</v>
      </c>
      <c r="F79" s="60">
        <v>24.5</v>
      </c>
      <c r="G79" s="60">
        <v>18.3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2.0000000000000001E-4</v>
      </c>
      <c r="D80" s="64">
        <v>6.3399999999999996E-5</v>
      </c>
      <c r="E80" s="102" t="s">
        <v>157</v>
      </c>
      <c r="F80" s="61">
        <v>53.1</v>
      </c>
      <c r="G80" s="61">
        <v>62.6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 t="s">
        <v>202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2025-01-09T18:33:54Z</dcterms:modified>
</cp:coreProperties>
</file>