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5\2025.01\"/>
    </mc:Choice>
  </mc:AlternateContent>
  <bookViews>
    <workbookView xWindow="0" yWindow="0" windowWidth="5460" windowHeight="68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P34" i="1" l="1"/>
  <c r="J12" i="1"/>
  <c r="O3" i="1"/>
  <c r="L3" i="1"/>
  <c r="D12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<sst xmlns="http://schemas.openxmlformats.org/spreadsheetml/2006/main" count="218" uniqueCount="204">
  <si>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</si>
  <si>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</si>
  <si>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</si>
  <si>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</si>
  <si>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</si>
  <si>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</si>
  <si>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</si>
  <si>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</si>
  <si>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</si>
  <si>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</si>
  <si>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</si>
  <si>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</si>
  <si>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</si>
  <si>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</si>
  <si>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</si>
  <si>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</si>
  <si>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</si>
  <si>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</si>
  <si>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</si>
  <si>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</si>
  <si>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</si>
  <si>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</si>
  <si>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</si>
  <si>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</si>
  <si>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</si>
  <si>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</si>
  <si>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</si>
  <si>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</si>
  <si>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</si>
  <si>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</si>
  <si>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</si>
  <si>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</si>
  <si>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</si>
  <si>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</si>
  <si>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</si>
  <si>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</si>
  <si>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</si>
  <si>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</si>
  <si>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</si>
  <si>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</si>
  <si>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</si>
  <si>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</si>
  <si>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</si>
  <si>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</si>
  <si>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</si>
  <si>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</si>
  <si>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</si>
  <si>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</si>
  <si>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</si>
  <si>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</si>
  <si>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</si>
  <si>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</si>
  <si>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</si>
  <si>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</si>
  <si>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</si>
  <si>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</si>
  <si>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</si>
  <si>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</si>
  <si>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</si>
  <si>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</si>
  <si>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</si>
  <si>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</si>
  <si>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</si>
  <si>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</si>
  <si>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</si>
  <si>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</si>
  <si>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</si>
  <si>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</si>
  <si>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</si>
  <si>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</si>
  <si>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</si>
  <si>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</si>
  <si>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</si>
  <si>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</si>
  <si>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</si>
  <si>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</si>
  <si>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</si>
  <si>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</si>
  <si>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</si>
  <si>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</si>
  <si>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</si>
  <si>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</si>
  <si>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</si>
  <si>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</si>
  <si>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</si>
  <si>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</si>
  <si>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</si>
  <si>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</si>
  <si>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</si>
  <si>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</si>
  <si>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</si>
  <si>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</si>
  <si>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</si>
  <si>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</si>
  <si>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</si>
  <si>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</si>
  <si>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</si>
  <si>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</si>
  <si>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</si>
  <si>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</si>
  <si>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</si>
  <si>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</si>
  <si>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</si>
  <si>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</si>
  <si>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</si>
  <si>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</si>
  <si>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</si>
  <si>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</si>
  <si>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</si>
  <si>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</si>
  <si>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</si>
  <si>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</si>
  <si>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</si>
  <si>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</si>
  <si>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</si>
  <si>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</si>
  <si>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</si>
  <si>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</si>
  <si>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</si>
  <si>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</si>
  <si>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</si>
  <si>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</si>
  <si>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</si>
  <si>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</si>
  <si>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</si>
  <si>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</si>
  <si>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</si>
  <si>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</si>
  <si>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</si>
  <si>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</si>
  <si>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</si>
  <si>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</si>
  <si>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</si>
  <si>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</si>
  <si>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</si>
  <si>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</si>
  <si>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</si>
  <si>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</si>
  <si>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</si>
  <si>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</si>
  <si>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</si>
  <si>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</si>
  <si>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</si>
  <si>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</si>
  <si>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</si>
  <si>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</si>
  <si>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</si>
  <si>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</si>
  <si>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</si>
  <si>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</si>
  <si>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</si>
  <si>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</si>
  <si>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</si>
  <si>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</si>
  <si>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</si>
  <si>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</si>
  <si>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</si>
  <si>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</si>
  <si>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</si>
  <si>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</si>
  <si>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</si>
  <si>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</si>
  <si>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</si>
  <si>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</si>
  <si>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</si>
  <si>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</si>
  <si>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</si>
  <si>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</si>
  <si>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</si>
  <si>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</si>
  <si>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</si>
  <si>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</si>
  <si>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</si>
  <si>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</si>
  <si>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</si>
  <si>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</si>
  <si>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</si>
  <si>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</si>
  <si>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B</t>
  </si>
  <si>
    <t xml:space="preserve"> </t>
  </si>
  <si>
    <t>V</t>
  </si>
  <si>
    <t>ALL</t>
  </si>
  <si>
    <t>TMT</t>
  </si>
  <si>
    <t>김예은</t>
  </si>
  <si>
    <t>KSP</t>
  </si>
  <si>
    <t>KAMP</t>
  </si>
  <si>
    <t>ENG-DIR</t>
  </si>
  <si>
    <t>구름의 영향으로 오후 플랫 건너 뜀</t>
  </si>
  <si>
    <t>ESE</t>
  </si>
  <si>
    <t>NE</t>
  </si>
  <si>
    <t>M_059569-059570:N</t>
  </si>
  <si>
    <t>M_059701-059702:M</t>
  </si>
  <si>
    <t>M_059540-059542:T</t>
  </si>
  <si>
    <t>I_059558</t>
  </si>
  <si>
    <t>I_059558 filter I 와 초점 값 누락 됨</t>
  </si>
  <si>
    <t>E_059676-059677</t>
  </si>
  <si>
    <t>E_059680-059681</t>
  </si>
  <si>
    <t>E_059680-059681 영상 K와 T칩을  가로지르는 밝은 무늬(HA -02:33:03/ ALT 57.9/ AZ 63.6))가 보임</t>
  </si>
  <si>
    <t>E_059676-059677 filter B와 V에 밝은 무늬(HA -02:33:12/ ALT 57.7/ AZ 74.9)  보임</t>
  </si>
  <si>
    <t>M_059774-059775:M</t>
  </si>
  <si>
    <t>ENE</t>
  </si>
  <si>
    <t>35s/22k 30s/27k 23s/28k</t>
  </si>
  <si>
    <t>26s/27k 12s/28k</t>
  </si>
  <si>
    <t>방풍막 연결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</si>
</sst>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7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  <font>
      <sz val="8"/>
      <color theme="1"/>
      <name val="맑은 고딕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20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36" fillId="0" borderId="26" xfId="0" applyFont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left" vertical="center"/>
      <protection locked="0"/>
    </xf>
    <xf numFmtId="0" fontId="36" fillId="0" borderId="27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45" zoomScaleNormal="145" workbookViewId="0">
      <selection activeCell="I10" sqref="I10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46" t="s">
        <v>0</v>
      </c>
      <c r="C2" s="14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47">
        <v>45661</v>
      </c>
      <c r="D3" s="148"/>
      <c r="E3" s="1"/>
      <c r="F3" s="1"/>
      <c r="G3" s="1"/>
      <c r="H3" s="1"/>
      <c r="I3" s="1"/>
      <c r="J3" s="1"/>
      <c r="K3" s="66" t="s">
        <v>2</v>
      </c>
      <c r="L3" s="149">
        <f>(P31-(P32+P33))/P31*100</f>
        <v>100</v>
      </c>
      <c r="M3" s="149"/>
      <c r="N3" s="66" t="s">
        <v>3</v>
      </c>
      <c r="O3" s="149">
        <f>(P31-P33)/P31*100</f>
        <v>100</v>
      </c>
      <c r="P3" s="149"/>
    </row>
    <row r="4" spans="2:16" ht="14.25" customHeight="1">
      <c r="B4" s="3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163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46" t="s">
        <v>6</v>
      </c>
      <c r="C7" s="14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0.45069444444444445</v>
      </c>
      <c r="D9" s="8">
        <v>1.8</v>
      </c>
      <c r="E9" s="8">
        <v>21.4</v>
      </c>
      <c r="F9" s="8">
        <v>43</v>
      </c>
      <c r="G9" s="36" t="s">
        <v>188</v>
      </c>
      <c r="H9" s="8">
        <v>3.7</v>
      </c>
      <c r="I9" s="36">
        <v>24.8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0.58333333333333337</v>
      </c>
      <c r="D10" s="8">
        <v>1.2</v>
      </c>
      <c r="E10" s="8">
        <v>20.9</v>
      </c>
      <c r="F10" s="8">
        <v>44.4</v>
      </c>
      <c r="G10" s="36" t="s">
        <v>200</v>
      </c>
      <c r="H10" s="8">
        <v>1.4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0.72986111111111107</v>
      </c>
      <c r="D11" s="15">
        <v>1.6</v>
      </c>
      <c r="E11" s="15">
        <v>18.5</v>
      </c>
      <c r="F11" s="15">
        <v>55.6</v>
      </c>
      <c r="G11" s="36" t="s">
        <v>189</v>
      </c>
      <c r="H11" s="15">
        <v>6.2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24.279166666666669</v>
      </c>
      <c r="D12" s="19">
        <f>AVERAGE(D9:D11)</f>
        <v>1.5333333333333332</v>
      </c>
      <c r="E12" s="19">
        <f>AVERAGE(E9:E11)</f>
        <v>20.266666666666666</v>
      </c>
      <c r="F12" s="20">
        <f>AVERAGE(F9:F11)</f>
        <v>47.666666666666664</v>
      </c>
      <c r="G12" s="21"/>
      <c r="H12" s="22">
        <f>AVERAGE(H9:H11)</f>
        <v>3.7666666666666671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46" t="s">
        <v>25</v>
      </c>
      <c r="C14" s="14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164</v>
      </c>
      <c r="D16" s="27" t="s">
        <v>181</v>
      </c>
      <c r="E16" s="27" t="s">
        <v>182</v>
      </c>
      <c r="F16" s="27" t="s">
        <v>184</v>
      </c>
      <c r="G16" s="117" t="s">
        <v>186</v>
      </c>
      <c r="H16" s="27" t="s">
        <v>185</v>
      </c>
      <c r="I16" s="27" t="s">
        <v>182</v>
      </c>
      <c r="J16" s="27" t="s">
        <v>181</v>
      </c>
      <c r="K16" s="27"/>
      <c r="L16" s="27"/>
      <c r="M16" s="27"/>
      <c r="N16" s="27"/>
      <c r="O16" s="27"/>
      <c r="P16" s="27" t="s">
        <v>164</v>
      </c>
    </row>
    <row r="17" spans="2:16" ht="14.15" customHeight="1">
      <c r="B17" s="35" t="s">
        <v>41</v>
      </c>
      <c r="C17" s="28">
        <v>0.40902777777777777</v>
      </c>
      <c r="D17" s="28">
        <v>0.41041666666666665</v>
      </c>
      <c r="E17" s="28">
        <v>0.43055555555555558</v>
      </c>
      <c r="F17" s="28">
        <v>0.44930555555555557</v>
      </c>
      <c r="G17" s="28">
        <v>0.53263888888888888</v>
      </c>
      <c r="H17" s="28">
        <v>0.66805555555555562</v>
      </c>
      <c r="I17" s="28">
        <v>0.73263888888888884</v>
      </c>
      <c r="J17" s="28">
        <v>0.76736111111111116</v>
      </c>
      <c r="K17" s="28"/>
      <c r="L17" s="28"/>
      <c r="M17" s="28"/>
      <c r="N17" s="28"/>
      <c r="O17" s="28"/>
      <c r="P17" s="28">
        <v>0.78125</v>
      </c>
    </row>
    <row r="18" spans="2:16" ht="14.15" customHeight="1">
      <c r="B18" s="35" t="s">
        <v>42</v>
      </c>
      <c r="C18" s="27">
        <v>59539</v>
      </c>
      <c r="D18" s="27">
        <v>59540</v>
      </c>
      <c r="E18" s="27">
        <v>59552</v>
      </c>
      <c r="F18" s="27">
        <v>59564</v>
      </c>
      <c r="G18" s="27">
        <v>59621</v>
      </c>
      <c r="H18" s="27">
        <v>59723</v>
      </c>
      <c r="I18" s="27">
        <v>59765</v>
      </c>
      <c r="J18" s="27">
        <v>59780</v>
      </c>
      <c r="K18" s="27"/>
      <c r="L18" s="27"/>
      <c r="M18" s="27"/>
      <c r="N18" s="27"/>
      <c r="O18" s="27"/>
      <c r="P18" s="27">
        <v>59792</v>
      </c>
    </row>
    <row r="19" spans="2:16" ht="14.15" customHeight="1" thickBot="1">
      <c r="B19" s="13" t="s">
        <v>43</v>
      </c>
      <c r="C19" s="29"/>
      <c r="D19" s="27">
        <v>59544</v>
      </c>
      <c r="E19" s="30">
        <v>59563</v>
      </c>
      <c r="F19" s="30">
        <v>59620</v>
      </c>
      <c r="G19" s="30">
        <v>59722</v>
      </c>
      <c r="H19" s="30">
        <v>59764</v>
      </c>
      <c r="I19" s="30">
        <v>59779</v>
      </c>
      <c r="J19" s="30">
        <v>59791</v>
      </c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44</v>
      </c>
      <c r="C20" s="29"/>
      <c r="D20" s="32">
        <f>IF(ISNUMBER(D18),D19-D18+1,"")</f>
        <v>5</v>
      </c>
      <c r="E20" s="33">
        <f>IF(ISNUMBER(E18),E19-E18+1,"")</f>
        <v>12</v>
      </c>
      <c r="F20" s="33">
        <f>IF(ISNUMBER(F18),F19-F18+1,"")</f>
        <v>57</v>
      </c>
      <c r="G20" s="33">
        <f>IF(ISNUMBER(G18),G19-G18+1,"")</f>
        <v>102</v>
      </c>
      <c r="H20" s="33">
        <f>IF(ISNUMBER(H18),H19-H18+1,"")</f>
        <v>42</v>
      </c>
      <c r="I20" s="33">
        <f t="shared" ref="I20:O20" si="0">IF(ISNUMBER(I18),I19-I18+1,"")</f>
        <v>15</v>
      </c>
      <c r="J20" s="33">
        <f t="shared" si="0"/>
        <v>12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55" t="s">
        <v>45</v>
      </c>
      <c r="C22" s="35" t="s">
        <v>21</v>
      </c>
      <c r="D22" s="35" t="s">
        <v>23</v>
      </c>
      <c r="E22" s="35" t="s">
        <v>46</v>
      </c>
      <c r="F22" s="156" t="s">
        <v>47</v>
      </c>
      <c r="G22" s="156"/>
      <c r="H22" s="156"/>
      <c r="I22" s="156"/>
      <c r="J22" s="35" t="s">
        <v>21</v>
      </c>
      <c r="K22" s="35" t="s">
        <v>23</v>
      </c>
      <c r="L22" s="35" t="s">
        <v>46</v>
      </c>
      <c r="M22" s="156" t="s">
        <v>47</v>
      </c>
      <c r="N22" s="156"/>
      <c r="O22" s="156"/>
      <c r="P22" s="156"/>
    </row>
    <row r="23" spans="2:16" ht="13.5" customHeight="1">
      <c r="B23" s="155"/>
      <c r="C23" s="116"/>
      <c r="D23" s="116"/>
      <c r="E23" s="36" t="s">
        <v>48</v>
      </c>
      <c r="F23" s="154"/>
      <c r="G23" s="154"/>
      <c r="H23" s="154"/>
      <c r="I23" s="154"/>
      <c r="J23" s="106"/>
      <c r="K23" s="106"/>
      <c r="L23" s="116" t="s">
        <v>165</v>
      </c>
      <c r="M23" s="154"/>
      <c r="N23" s="154"/>
      <c r="O23" s="154"/>
      <c r="P23" s="154"/>
    </row>
    <row r="24" spans="2:16" ht="13.5" customHeight="1">
      <c r="B24" s="155"/>
      <c r="C24" s="106"/>
      <c r="D24" s="106"/>
      <c r="E24" s="113" t="s">
        <v>180</v>
      </c>
      <c r="F24" s="154"/>
      <c r="G24" s="154"/>
      <c r="H24" s="154"/>
      <c r="I24" s="154"/>
      <c r="J24" s="106">
        <v>0.76736111111111116</v>
      </c>
      <c r="K24" s="106">
        <v>0.77013888888888893</v>
      </c>
      <c r="L24" s="36" t="s">
        <v>177</v>
      </c>
      <c r="M24" s="154" t="s">
        <v>201</v>
      </c>
      <c r="N24" s="154"/>
      <c r="O24" s="154"/>
      <c r="P24" s="154"/>
    </row>
    <row r="25" spans="2:16" ht="13.5" customHeight="1">
      <c r="B25" s="155"/>
      <c r="C25" s="116"/>
      <c r="D25" s="116"/>
      <c r="E25" s="113" t="s">
        <v>171</v>
      </c>
      <c r="F25" s="154"/>
      <c r="G25" s="154"/>
      <c r="H25" s="154"/>
      <c r="I25" s="154"/>
      <c r="J25" s="106"/>
      <c r="K25" s="106"/>
      <c r="L25" s="36" t="s">
        <v>49</v>
      </c>
      <c r="M25" s="154"/>
      <c r="N25" s="154"/>
      <c r="O25" s="154"/>
      <c r="P25" s="154"/>
    </row>
    <row r="26" spans="2:16" ht="13.5" customHeight="1">
      <c r="B26" s="155"/>
      <c r="C26" s="106"/>
      <c r="D26" s="106"/>
      <c r="E26" s="113" t="s">
        <v>165</v>
      </c>
      <c r="F26" s="154"/>
      <c r="G26" s="154"/>
      <c r="H26" s="154"/>
      <c r="I26" s="154"/>
      <c r="J26" s="106">
        <v>0.77222222222222225</v>
      </c>
      <c r="K26" s="106">
        <v>0.77500000000000002</v>
      </c>
      <c r="L26" s="36" t="s">
        <v>178</v>
      </c>
      <c r="M26" s="154" t="s">
        <v>202</v>
      </c>
      <c r="N26" s="154"/>
      <c r="O26" s="154"/>
      <c r="P26" s="154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46" t="s">
        <v>50</v>
      </c>
      <c r="C28" s="146"/>
      <c r="D28" s="14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51</v>
      </c>
      <c r="D29" s="39" t="s">
        <v>52</v>
      </c>
      <c r="E29" s="39" t="s">
        <v>53</v>
      </c>
      <c r="F29" s="39" t="s">
        <v>54</v>
      </c>
      <c r="G29" s="39" t="s">
        <v>55</v>
      </c>
      <c r="H29" s="39" t="s">
        <v>56</v>
      </c>
      <c r="I29" s="39" t="s">
        <v>57</v>
      </c>
      <c r="J29" s="39" t="s">
        <v>58</v>
      </c>
      <c r="K29" s="39" t="s">
        <v>59</v>
      </c>
      <c r="L29" s="39" t="s">
        <v>60</v>
      </c>
      <c r="M29" s="39" t="s">
        <v>61</v>
      </c>
      <c r="N29" s="39" t="s">
        <v>62</v>
      </c>
      <c r="O29" s="40" t="s">
        <v>63</v>
      </c>
      <c r="P29" s="41" t="s">
        <v>64</v>
      </c>
    </row>
    <row r="30" spans="2:16" ht="14.15" customHeight="1">
      <c r="B30" s="37" t="s">
        <v>169</v>
      </c>
      <c r="C30" s="42"/>
      <c r="D30" s="43">
        <v>8.3333333333333329E-2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0.13333333333333333</v>
      </c>
      <c r="P30" s="46">
        <f>SUM(C30:J30,L30:N30)</f>
        <v>0.14583333333333331</v>
      </c>
    </row>
    <row r="31" spans="2:16" ht="14.15" customHeight="1">
      <c r="B31" s="37" t="s">
        <v>170</v>
      </c>
      <c r="C31" s="47"/>
      <c r="D31" s="7">
        <v>8.3333333333333329E-2</v>
      </c>
      <c r="E31" s="7">
        <v>6.458333333333334E-2</v>
      </c>
      <c r="F31" s="7"/>
      <c r="G31" s="7"/>
      <c r="H31" s="7"/>
      <c r="I31" s="7"/>
      <c r="J31" s="7"/>
      <c r="K31" s="7">
        <v>3.888888888888889E-2</v>
      </c>
      <c r="L31" s="7"/>
      <c r="M31" s="7"/>
      <c r="N31" s="7">
        <v>0.13541666666666666</v>
      </c>
      <c r="O31" s="48"/>
      <c r="P31" s="46">
        <f>SUM(C31:N31)</f>
        <v>0.32222222222222219</v>
      </c>
    </row>
    <row r="32" spans="2:16" ht="14.15" customHeight="1">
      <c r="B32" s="37" t="s">
        <v>65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66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167</v>
      </c>
      <c r="C34" s="110">
        <f>C31-C32-C33</f>
        <v>0</v>
      </c>
      <c r="D34" s="110">
        <f t="shared" ref="D34:P34" si="1">D31-D32-D33</f>
        <v>8.3333333333333329E-2</v>
      </c>
      <c r="E34" s="110">
        <f t="shared" si="1"/>
        <v>6.458333333333334E-2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3.888888888888889E-2</v>
      </c>
      <c r="L34" s="110">
        <f t="shared" si="1"/>
        <v>0</v>
      </c>
      <c r="M34" s="110">
        <f t="shared" si="1"/>
        <v>0</v>
      </c>
      <c r="N34" s="110">
        <f t="shared" si="1"/>
        <v>0.13541666666666666</v>
      </c>
      <c r="O34" s="114"/>
      <c r="P34" s="111">
        <f t="shared" si="1"/>
        <v>0.32222222222222219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57" t="s">
        <v>67</v>
      </c>
      <c r="C36" s="144" t="s">
        <v>192</v>
      </c>
      <c r="D36" s="145"/>
      <c r="E36" s="144" t="s">
        <v>193</v>
      </c>
      <c r="F36" s="145"/>
      <c r="G36" s="144" t="s">
        <v>190</v>
      </c>
      <c r="H36" s="145"/>
      <c r="I36" s="144" t="s">
        <v>195</v>
      </c>
      <c r="J36" s="145"/>
      <c r="K36" s="144" t="s">
        <v>196</v>
      </c>
      <c r="L36" s="145"/>
      <c r="M36" s="144" t="s">
        <v>191</v>
      </c>
      <c r="N36" s="145"/>
      <c r="O36" s="118" t="s">
        <v>199</v>
      </c>
      <c r="P36" s="118"/>
    </row>
    <row r="37" spans="2:16" ht="18" customHeight="1">
      <c r="B37" s="158"/>
      <c r="C37" s="144"/>
      <c r="D37" s="145"/>
      <c r="E37" s="118"/>
      <c r="F37" s="118"/>
      <c r="G37" s="118"/>
      <c r="H37" s="118"/>
      <c r="I37" s="118"/>
      <c r="J37" s="118"/>
      <c r="K37" s="118"/>
      <c r="L37" s="118"/>
      <c r="M37" s="144"/>
      <c r="N37" s="145"/>
      <c r="O37" s="118"/>
      <c r="P37" s="118"/>
    </row>
    <row r="38" spans="2:16" ht="18" customHeight="1">
      <c r="B38" s="158"/>
      <c r="C38" s="118"/>
      <c r="D38" s="118"/>
      <c r="E38" s="118"/>
      <c r="F38" s="118"/>
      <c r="G38" s="118"/>
      <c r="H38" s="118"/>
      <c r="I38" s="118"/>
      <c r="J38" s="118"/>
      <c r="K38" s="118"/>
      <c r="L38" s="118"/>
      <c r="M38" s="118"/>
      <c r="N38" s="118"/>
      <c r="O38" s="118"/>
      <c r="P38" s="118"/>
    </row>
    <row r="39" spans="2:16" ht="18" customHeight="1">
      <c r="B39" s="158"/>
      <c r="C39" s="118"/>
      <c r="D39" s="118"/>
      <c r="E39" s="118"/>
      <c r="F39" s="118"/>
      <c r="G39" s="118"/>
      <c r="H39" s="118"/>
      <c r="I39" s="118"/>
      <c r="J39" s="118"/>
      <c r="K39" s="118" t="s">
        <v>179</v>
      </c>
      <c r="L39" s="118"/>
      <c r="M39" s="118"/>
      <c r="N39" s="118"/>
      <c r="O39" s="118"/>
      <c r="P39" s="118"/>
    </row>
    <row r="40" spans="2:16" ht="18" customHeight="1">
      <c r="B40" s="158"/>
      <c r="C40" s="118"/>
      <c r="D40" s="118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</row>
    <row r="41" spans="2:16" ht="18" customHeight="1">
      <c r="B41" s="159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63" t="s">
        <v>68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5" customHeight="1">
      <c r="B44" s="122" t="s">
        <v>187</v>
      </c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4"/>
    </row>
    <row r="45" spans="2:16" ht="14.15" customHeight="1">
      <c r="B45" s="122" t="s">
        <v>194</v>
      </c>
      <c r="C45" s="123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4"/>
    </row>
    <row r="46" spans="2:16" ht="14.15" customHeight="1">
      <c r="B46" s="122" t="s">
        <v>198</v>
      </c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4"/>
    </row>
    <row r="47" spans="2:16" ht="14.15" customHeight="1">
      <c r="B47" s="122" t="s">
        <v>197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4"/>
    </row>
    <row r="48" spans="2:16" ht="14.15" customHeight="1">
      <c r="B48" s="166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8"/>
    </row>
    <row r="49" spans="2:16" ht="14.15" customHeight="1">
      <c r="B49" s="166"/>
      <c r="C49" s="123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4"/>
    </row>
    <row r="50" spans="2:16" ht="14.15" customHeight="1">
      <c r="B50" s="122"/>
      <c r="C50" s="123"/>
      <c r="D50" s="123"/>
      <c r="E50" s="123"/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4"/>
    </row>
    <row r="51" spans="2:16" ht="14.15" customHeight="1">
      <c r="B51" s="122"/>
      <c r="C51" s="123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4"/>
    </row>
    <row r="52" spans="2:16" ht="14.15" customHeight="1">
      <c r="B52" s="122"/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4"/>
    </row>
    <row r="53" spans="2:16" ht="14.15" customHeight="1" thickBot="1">
      <c r="B53" s="183" t="s">
        <v>168</v>
      </c>
      <c r="C53" s="184"/>
      <c r="D53" s="115"/>
      <c r="E53" s="115"/>
      <c r="F53" s="115"/>
      <c r="G53" s="185"/>
      <c r="H53" s="184"/>
      <c r="I53" s="184"/>
      <c r="J53" s="184"/>
      <c r="K53" s="184"/>
      <c r="L53" s="184"/>
      <c r="M53" s="184"/>
      <c r="N53" s="184"/>
      <c r="O53" s="184"/>
      <c r="P53" s="186"/>
    </row>
    <row r="54" spans="2:16" ht="14.15" customHeight="1" thickTop="1" thickBot="1">
      <c r="B54" s="178" t="s">
        <v>172</v>
      </c>
      <c r="C54" s="179"/>
      <c r="D54" s="179"/>
      <c r="E54" s="179"/>
      <c r="F54" s="112"/>
      <c r="G54" s="180"/>
      <c r="H54" s="181"/>
      <c r="I54" s="181"/>
      <c r="J54" s="181"/>
      <c r="K54" s="181"/>
      <c r="L54" s="181"/>
      <c r="M54" s="181"/>
      <c r="N54" s="181"/>
      <c r="O54" s="181"/>
      <c r="P54" s="182"/>
    </row>
    <row r="55" spans="2:16" ht="13.5" customHeight="1" thickTop="1"/>
    <row r="56" spans="2:16" ht="17.25" customHeight="1">
      <c r="B56" s="131" t="s">
        <v>69</v>
      </c>
      <c r="C56" s="13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32" t="s">
        <v>70</v>
      </c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4"/>
      <c r="N57" s="135" t="s">
        <v>71</v>
      </c>
      <c r="O57" s="133"/>
      <c r="P57" s="136"/>
    </row>
    <row r="58" spans="2:16" ht="17.149999999999999" customHeight="1">
      <c r="B58" s="137" t="s">
        <v>72</v>
      </c>
      <c r="C58" s="138"/>
      <c r="D58" s="139"/>
      <c r="E58" s="137" t="s">
        <v>73</v>
      </c>
      <c r="F58" s="138"/>
      <c r="G58" s="139"/>
      <c r="H58" s="138" t="s">
        <v>74</v>
      </c>
      <c r="I58" s="138"/>
      <c r="J58" s="138"/>
      <c r="K58" s="140" t="s">
        <v>75</v>
      </c>
      <c r="L58" s="138"/>
      <c r="M58" s="141"/>
      <c r="N58" s="142"/>
      <c r="O58" s="138"/>
      <c r="P58" s="143"/>
    </row>
    <row r="59" spans="2:16" ht="20.149999999999999" customHeight="1">
      <c r="B59" s="169" t="s">
        <v>76</v>
      </c>
      <c r="C59" s="161"/>
      <c r="D59" s="58">
        <v>7</v>
      </c>
      <c r="E59" s="169" t="s">
        <v>77</v>
      </c>
      <c r="F59" s="161"/>
      <c r="G59" s="58" t="b">
        <v>1</v>
      </c>
      <c r="H59" s="160" t="s">
        <v>78</v>
      </c>
      <c r="I59" s="161"/>
      <c r="J59" s="58" t="b">
        <v>1</v>
      </c>
      <c r="K59" s="160" t="s">
        <v>79</v>
      </c>
      <c r="L59" s="161"/>
      <c r="M59" s="58" t="b">
        <v>1</v>
      </c>
      <c r="N59" s="162" t="s">
        <v>80</v>
      </c>
      <c r="O59" s="161"/>
      <c r="P59" s="58" t="b">
        <v>1</v>
      </c>
    </row>
    <row r="60" spans="2:16" ht="20.149999999999999" customHeight="1">
      <c r="B60" s="169" t="s">
        <v>81</v>
      </c>
      <c r="C60" s="161"/>
      <c r="D60" s="58" t="b">
        <v>1</v>
      </c>
      <c r="E60" s="169" t="s">
        <v>82</v>
      </c>
      <c r="F60" s="161"/>
      <c r="G60" s="58" t="b">
        <v>1</v>
      </c>
      <c r="H60" s="160" t="s">
        <v>83</v>
      </c>
      <c r="I60" s="161"/>
      <c r="J60" s="58" t="b">
        <v>1</v>
      </c>
      <c r="K60" s="160" t="s">
        <v>84</v>
      </c>
      <c r="L60" s="161"/>
      <c r="M60" s="58" t="b">
        <v>1</v>
      </c>
      <c r="N60" s="162" t="s">
        <v>85</v>
      </c>
      <c r="O60" s="161"/>
      <c r="P60" s="58" t="b">
        <v>1</v>
      </c>
    </row>
    <row r="61" spans="2:16" ht="20.149999999999999" customHeight="1">
      <c r="B61" s="169" t="s">
        <v>86</v>
      </c>
      <c r="C61" s="161"/>
      <c r="D61" s="58" t="b">
        <v>1</v>
      </c>
      <c r="E61" s="169" t="s">
        <v>87</v>
      </c>
      <c r="F61" s="161"/>
      <c r="G61" s="58" t="b">
        <v>1</v>
      </c>
      <c r="H61" s="160" t="s">
        <v>88</v>
      </c>
      <c r="I61" s="161"/>
      <c r="J61" s="58" t="b">
        <v>1</v>
      </c>
      <c r="K61" s="160" t="s">
        <v>89</v>
      </c>
      <c r="L61" s="161"/>
      <c r="M61" s="58" t="b">
        <v>1</v>
      </c>
      <c r="N61" s="162" t="s">
        <v>90</v>
      </c>
      <c r="O61" s="161"/>
      <c r="P61" s="58" t="b">
        <v>1</v>
      </c>
    </row>
    <row r="62" spans="2:16" ht="20.149999999999999" customHeight="1">
      <c r="B62" s="160" t="s">
        <v>88</v>
      </c>
      <c r="C62" s="161"/>
      <c r="D62" s="58" t="b">
        <v>1</v>
      </c>
      <c r="E62" s="169" t="s">
        <v>91</v>
      </c>
      <c r="F62" s="161"/>
      <c r="G62" s="58" t="b">
        <v>1</v>
      </c>
      <c r="H62" s="160" t="s">
        <v>92</v>
      </c>
      <c r="I62" s="161"/>
      <c r="J62" s="58" t="b">
        <v>0</v>
      </c>
      <c r="K62" s="160" t="s">
        <v>93</v>
      </c>
      <c r="L62" s="161"/>
      <c r="M62" s="58" t="b">
        <v>1</v>
      </c>
      <c r="N62" s="162" t="s">
        <v>83</v>
      </c>
      <c r="O62" s="161"/>
      <c r="P62" s="58" t="b">
        <v>1</v>
      </c>
    </row>
    <row r="63" spans="2:16" ht="20.149999999999999" customHeight="1">
      <c r="B63" s="160" t="s">
        <v>94</v>
      </c>
      <c r="C63" s="161"/>
      <c r="D63" s="58" t="b">
        <v>1</v>
      </c>
      <c r="E63" s="169" t="s">
        <v>95</v>
      </c>
      <c r="F63" s="161"/>
      <c r="G63" s="58" t="b">
        <v>1</v>
      </c>
      <c r="H63" s="68"/>
      <c r="I63" s="69"/>
      <c r="J63" s="70"/>
      <c r="K63" s="160" t="s">
        <v>96</v>
      </c>
      <c r="L63" s="161"/>
      <c r="M63" s="58" t="b">
        <v>1</v>
      </c>
      <c r="N63" s="162" t="s">
        <v>166</v>
      </c>
      <c r="O63" s="161"/>
      <c r="P63" s="58" t="b">
        <v>1</v>
      </c>
    </row>
    <row r="64" spans="2:16" ht="20.149999999999999" customHeight="1">
      <c r="B64" s="160" t="s">
        <v>97</v>
      </c>
      <c r="C64" s="161"/>
      <c r="D64" s="58" t="b">
        <v>0</v>
      </c>
      <c r="E64" s="169" t="s">
        <v>98</v>
      </c>
      <c r="F64" s="161"/>
      <c r="G64" s="58" t="b">
        <v>1</v>
      </c>
      <c r="H64" s="71"/>
      <c r="I64" s="72"/>
      <c r="J64" s="73"/>
      <c r="K64" s="176" t="s">
        <v>99</v>
      </c>
      <c r="L64" s="177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69" t="s">
        <v>162</v>
      </c>
      <c r="F65" s="16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0" t="s">
        <v>105</v>
      </c>
      <c r="C69" s="170"/>
      <c r="D69" s="81"/>
      <c r="E69" s="81"/>
      <c r="F69" s="172" t="s">
        <v>106</v>
      </c>
      <c r="G69" s="174" t="s">
        <v>107</v>
      </c>
      <c r="H69" s="81"/>
      <c r="I69" s="170" t="s">
        <v>108</v>
      </c>
      <c r="J69" s="170"/>
      <c r="K69" s="81"/>
      <c r="L69" s="82" t="s">
        <v>100</v>
      </c>
      <c r="M69" s="83" t="s">
        <v>101</v>
      </c>
      <c r="N69" s="83" t="s">
        <v>102</v>
      </c>
      <c r="O69" s="83" t="s">
        <v>103</v>
      </c>
      <c r="P69" s="84" t="s">
        <v>104</v>
      </c>
    </row>
    <row r="70" spans="2:17" ht="10" customHeight="1" thickBot="1">
      <c r="B70" s="171"/>
      <c r="C70" s="171"/>
      <c r="D70" s="85"/>
      <c r="E70" s="86"/>
      <c r="F70" s="173"/>
      <c r="G70" s="175"/>
      <c r="H70" s="87"/>
      <c r="I70" s="171"/>
      <c r="J70" s="171"/>
      <c r="K70" s="81"/>
      <c r="L70" s="88" t="s">
        <v>109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110</v>
      </c>
      <c r="C71" s="92" t="s">
        <v>111</v>
      </c>
      <c r="D71" s="93" t="s">
        <v>112</v>
      </c>
      <c r="E71" s="94" t="s">
        <v>113</v>
      </c>
      <c r="F71" s="92" t="s">
        <v>111</v>
      </c>
      <c r="G71" s="95" t="s">
        <v>112</v>
      </c>
      <c r="H71" s="96"/>
      <c r="I71" s="97" t="s">
        <v>114</v>
      </c>
      <c r="J71" s="59">
        <v>0</v>
      </c>
      <c r="K71" s="98" t="s">
        <v>173</v>
      </c>
      <c r="L71" s="59">
        <v>0</v>
      </c>
      <c r="M71" s="97" t="s">
        <v>115</v>
      </c>
      <c r="N71" s="59">
        <v>0</v>
      </c>
      <c r="O71" s="99" t="s">
        <v>116</v>
      </c>
      <c r="P71" s="59">
        <v>0</v>
      </c>
      <c r="Q71" s="107"/>
    </row>
    <row r="72" spans="2:17" ht="20.149999999999999" customHeight="1">
      <c r="B72" s="100" t="s">
        <v>117</v>
      </c>
      <c r="C72" s="60">
        <v>-160.5</v>
      </c>
      <c r="D72" s="60">
        <v>-160.6</v>
      </c>
      <c r="E72" s="100" t="s">
        <v>118</v>
      </c>
      <c r="F72" s="60">
        <v>27.5</v>
      </c>
      <c r="G72" s="60">
        <v>25.7</v>
      </c>
      <c r="H72" s="101"/>
      <c r="I72" s="97" t="s">
        <v>119</v>
      </c>
      <c r="J72" s="59">
        <v>0</v>
      </c>
      <c r="K72" s="98" t="s">
        <v>174</v>
      </c>
      <c r="L72" s="59">
        <v>0</v>
      </c>
      <c r="M72" s="98" t="s">
        <v>120</v>
      </c>
      <c r="N72" s="59">
        <v>0</v>
      </c>
      <c r="O72" s="98" t="s">
        <v>176</v>
      </c>
      <c r="P72" s="59">
        <v>0</v>
      </c>
      <c r="Q72" s="107"/>
    </row>
    <row r="73" spans="2:17" ht="20.149999999999999" customHeight="1">
      <c r="B73" s="100" t="s">
        <v>121</v>
      </c>
      <c r="C73" s="60">
        <v>-155.19999999999999</v>
      </c>
      <c r="D73" s="60">
        <v>-155.4</v>
      </c>
      <c r="E73" s="102" t="s">
        <v>122</v>
      </c>
      <c r="F73" s="61">
        <v>30.3</v>
      </c>
      <c r="G73" s="61">
        <v>34.1</v>
      </c>
      <c r="H73" s="101"/>
      <c r="I73" s="97" t="s">
        <v>123</v>
      </c>
      <c r="J73" s="59">
        <v>0</v>
      </c>
      <c r="K73" s="98" t="s">
        <v>124</v>
      </c>
      <c r="L73" s="59">
        <v>0</v>
      </c>
      <c r="M73" s="98" t="s">
        <v>125</v>
      </c>
      <c r="N73" s="59">
        <v>0</v>
      </c>
      <c r="O73" s="98" t="s">
        <v>175</v>
      </c>
      <c r="P73" s="59">
        <v>0</v>
      </c>
      <c r="Q73" s="107"/>
    </row>
    <row r="74" spans="2:17" ht="20.149999999999999" customHeight="1">
      <c r="B74" s="100" t="s">
        <v>126</v>
      </c>
      <c r="C74" s="60">
        <v>-172.1</v>
      </c>
      <c r="D74" s="60">
        <v>-170</v>
      </c>
      <c r="E74" s="102" t="s">
        <v>127</v>
      </c>
      <c r="F74" s="62">
        <v>20</v>
      </c>
      <c r="G74" s="62">
        <v>20</v>
      </c>
      <c r="H74" s="101"/>
      <c r="I74" s="97" t="s">
        <v>128</v>
      </c>
      <c r="J74" s="59">
        <v>0</v>
      </c>
      <c r="K74" s="98" t="s">
        <v>129</v>
      </c>
      <c r="L74" s="59">
        <v>0</v>
      </c>
      <c r="M74" s="97" t="s">
        <v>130</v>
      </c>
      <c r="N74" s="59">
        <v>0</v>
      </c>
      <c r="O74" s="81"/>
      <c r="P74" s="81"/>
      <c r="Q74" s="107"/>
    </row>
    <row r="75" spans="2:17" ht="20.149999999999999" customHeight="1">
      <c r="B75" s="100" t="s">
        <v>131</v>
      </c>
      <c r="C75" s="60">
        <v>-119.8</v>
      </c>
      <c r="D75" s="60">
        <v>-120.7</v>
      </c>
      <c r="E75" s="102" t="s">
        <v>132</v>
      </c>
      <c r="F75" s="62">
        <v>40</v>
      </c>
      <c r="G75" s="62">
        <v>40</v>
      </c>
      <c r="H75" s="103"/>
      <c r="I75" s="97" t="s">
        <v>133</v>
      </c>
      <c r="J75" s="59">
        <v>0</v>
      </c>
      <c r="K75" s="98" t="s">
        <v>134</v>
      </c>
      <c r="L75" s="59">
        <v>0</v>
      </c>
      <c r="M75" s="97" t="s">
        <v>135</v>
      </c>
      <c r="N75" s="59">
        <v>0</v>
      </c>
      <c r="O75" s="81"/>
      <c r="P75" s="81"/>
      <c r="Q75" s="107"/>
    </row>
    <row r="76" spans="2:17" ht="20.149999999999999" customHeight="1">
      <c r="B76" s="100" t="s">
        <v>136</v>
      </c>
      <c r="C76" s="60">
        <v>36.700000000000003</v>
      </c>
      <c r="D76" s="60">
        <v>35.5</v>
      </c>
      <c r="E76" s="102" t="s">
        <v>137</v>
      </c>
      <c r="F76" s="62">
        <v>45</v>
      </c>
      <c r="G76" s="62">
        <v>45</v>
      </c>
      <c r="H76" s="103"/>
      <c r="I76" s="97" t="s">
        <v>138</v>
      </c>
      <c r="J76" s="59">
        <v>0</v>
      </c>
      <c r="K76" s="97" t="s">
        <v>139</v>
      </c>
      <c r="L76" s="59">
        <v>0</v>
      </c>
      <c r="M76" s="98" t="s">
        <v>140</v>
      </c>
      <c r="N76" s="59">
        <v>0</v>
      </c>
      <c r="O76" s="81"/>
      <c r="P76" s="81"/>
    </row>
    <row r="77" spans="2:17" ht="20.149999999999999" customHeight="1">
      <c r="B77" s="100" t="s">
        <v>141</v>
      </c>
      <c r="C77" s="60">
        <v>32.9</v>
      </c>
      <c r="D77" s="60">
        <v>31.6</v>
      </c>
      <c r="E77" s="102" t="s">
        <v>142</v>
      </c>
      <c r="F77" s="62">
        <v>270</v>
      </c>
      <c r="G77" s="62">
        <v>265</v>
      </c>
      <c r="H77" s="101"/>
      <c r="I77" s="97" t="s">
        <v>143</v>
      </c>
      <c r="J77" s="59">
        <v>0</v>
      </c>
      <c r="K77" s="97" t="s">
        <v>144</v>
      </c>
      <c r="L77" s="59">
        <v>0</v>
      </c>
      <c r="M77" s="98" t="s">
        <v>145</v>
      </c>
      <c r="N77" s="59">
        <v>0</v>
      </c>
      <c r="O77" s="81"/>
      <c r="P77" s="81"/>
    </row>
    <row r="78" spans="2:17" ht="20.149999999999999" customHeight="1">
      <c r="B78" s="100" t="s">
        <v>146</v>
      </c>
      <c r="C78" s="60">
        <v>30.8</v>
      </c>
      <c r="D78" s="60">
        <v>29.3</v>
      </c>
      <c r="E78" s="102" t="s">
        <v>147</v>
      </c>
      <c r="F78" s="63"/>
      <c r="G78" s="63"/>
      <c r="H78" s="101"/>
      <c r="I78" s="98" t="s">
        <v>148</v>
      </c>
      <c r="J78" s="59">
        <v>0</v>
      </c>
      <c r="K78" s="97" t="s">
        <v>149</v>
      </c>
      <c r="L78" s="59">
        <v>0</v>
      </c>
      <c r="M78" s="104" t="s">
        <v>150</v>
      </c>
      <c r="N78" s="59">
        <v>0</v>
      </c>
      <c r="O78" s="81"/>
      <c r="P78" s="81"/>
    </row>
    <row r="79" spans="2:17" ht="20.149999999999999" customHeight="1">
      <c r="B79" s="100" t="s">
        <v>151</v>
      </c>
      <c r="C79" s="60">
        <v>29.6</v>
      </c>
      <c r="D79" s="60">
        <v>28.2</v>
      </c>
      <c r="E79" s="100" t="s">
        <v>152</v>
      </c>
      <c r="F79" s="60">
        <v>19.3</v>
      </c>
      <c r="G79" s="60">
        <v>19.5</v>
      </c>
      <c r="H79" s="101"/>
      <c r="I79" s="98" t="s">
        <v>153</v>
      </c>
      <c r="J79" s="59">
        <v>0</v>
      </c>
      <c r="K79" s="98" t="s">
        <v>154</v>
      </c>
      <c r="L79" s="59">
        <v>0</v>
      </c>
      <c r="M79" s="98" t="s">
        <v>155</v>
      </c>
      <c r="N79" s="59">
        <v>0</v>
      </c>
      <c r="O79" s="80"/>
      <c r="P79" s="80"/>
    </row>
    <row r="80" spans="2:17" ht="20.149999999999999" customHeight="1">
      <c r="B80" s="105" t="s">
        <v>156</v>
      </c>
      <c r="C80" s="64">
        <v>1.34E-4</v>
      </c>
      <c r="D80" s="64">
        <v>1.66E-4</v>
      </c>
      <c r="E80" s="102" t="s">
        <v>157</v>
      </c>
      <c r="F80" s="61">
        <v>53.4</v>
      </c>
      <c r="G80" s="61">
        <v>63.7</v>
      </c>
      <c r="H80" s="101"/>
      <c r="I80" s="98" t="s">
        <v>158</v>
      </c>
      <c r="J80" s="59">
        <v>0</v>
      </c>
      <c r="K80" s="97" t="s">
        <v>159</v>
      </c>
      <c r="L80" s="59">
        <v>0</v>
      </c>
      <c r="M80" s="98" t="s">
        <v>160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50" t="s">
        <v>161</v>
      </c>
      <c r="C84" s="150"/>
    </row>
    <row r="85" spans="2:16" ht="15" customHeight="1">
      <c r="B85" s="151" t="s">
        <v>203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3"/>
    </row>
    <row r="86" spans="2:16" ht="15" customHeight="1">
      <c r="B86" s="119"/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1"/>
    </row>
    <row r="87" spans="2:16" ht="15" customHeight="1">
      <c r="B87" s="128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30"/>
    </row>
    <row r="88" spans="2:16" ht="15" customHeight="1">
      <c r="B88" s="119"/>
      <c r="C88" s="120"/>
      <c r="D88" s="12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  <c r="P88" s="121"/>
    </row>
    <row r="89" spans="2:16" ht="15" customHeight="1">
      <c r="B89" s="119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1"/>
    </row>
    <row r="90" spans="2:16" ht="15" customHeight="1">
      <c r="B90" s="119"/>
      <c r="C90" s="120"/>
      <c r="D90" s="12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  <c r="P90" s="121"/>
    </row>
    <row r="91" spans="2:16" ht="15" customHeight="1">
      <c r="B91" s="119"/>
      <c r="C91" s="120"/>
      <c r="D91" s="120"/>
      <c r="E91" s="120"/>
      <c r="F91" s="120"/>
      <c r="G91" s="120"/>
      <c r="H91" s="120"/>
      <c r="I91" s="120"/>
      <c r="J91" s="120"/>
      <c r="K91" s="120"/>
      <c r="L91" s="120"/>
      <c r="M91" s="120"/>
      <c r="N91" s="120"/>
      <c r="O91" s="120"/>
      <c r="P91" s="121"/>
    </row>
    <row r="92" spans="2:16" ht="15" customHeight="1">
      <c r="B92" s="119"/>
      <c r="C92" s="120"/>
      <c r="D92" s="120"/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1"/>
    </row>
    <row r="93" spans="2:16" ht="15" customHeight="1">
      <c r="B93" s="119"/>
      <c r="C93" s="120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121"/>
    </row>
    <row r="94" spans="2:16" ht="15" customHeight="1">
      <c r="B94" s="119"/>
      <c r="C94" s="120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121"/>
    </row>
    <row r="95" spans="2:16" ht="15" customHeight="1">
      <c r="B95" s="119"/>
      <c r="C95" s="120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121"/>
    </row>
    <row r="96" spans="2:16" ht="15" customHeight="1">
      <c r="B96" s="119"/>
      <c r="C96" s="120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121"/>
    </row>
    <row r="97" spans="2:16" ht="15" customHeight="1">
      <c r="B97" s="119"/>
      <c r="C97" s="120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121"/>
    </row>
    <row r="98" spans="2:16" ht="15" customHeight="1">
      <c r="B98" s="119"/>
      <c r="C98" s="120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121"/>
    </row>
    <row r="99" spans="2:16" ht="15" customHeight="1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61:C61"/>
    <mergeCell ref="E61:F61"/>
    <mergeCell ref="H61:I61"/>
    <mergeCell ref="K61:L61"/>
    <mergeCell ref="N61:O61"/>
    <mergeCell ref="B62:C62"/>
    <mergeCell ref="B50:P50"/>
    <mergeCell ref="B51:P51"/>
    <mergeCell ref="B52:P52"/>
    <mergeCell ref="B54:E54"/>
    <mergeCell ref="G54:P54"/>
    <mergeCell ref="E62:F62"/>
    <mergeCell ref="H62:I62"/>
    <mergeCell ref="K62:L62"/>
    <mergeCell ref="N62:O62"/>
    <mergeCell ref="B59:C59"/>
    <mergeCell ref="B60:C60"/>
    <mergeCell ref="E60:F60"/>
    <mergeCell ref="H60:I60"/>
    <mergeCell ref="K60:L60"/>
    <mergeCell ref="N60:O60"/>
    <mergeCell ref="B53:C53"/>
    <mergeCell ref="G53:P53"/>
    <mergeCell ref="E59:F59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H59:I59"/>
    <mergeCell ref="K59:L59"/>
    <mergeCell ref="N59:O59"/>
    <mergeCell ref="B43:P43"/>
    <mergeCell ref="B44:P44"/>
    <mergeCell ref="B45:P45"/>
    <mergeCell ref="B46:P46"/>
    <mergeCell ref="B49:P49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B86:P86"/>
    <mergeCell ref="B47:P4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56:C56"/>
    <mergeCell ref="B57:M57"/>
    <mergeCell ref="N57:P57"/>
    <mergeCell ref="B58:D58"/>
    <mergeCell ref="E58:G58"/>
    <mergeCell ref="H58:J58"/>
    <mergeCell ref="K58:M58"/>
    <mergeCell ref="N58:P58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2025-01-04T19:10:02Z</dcterms:modified>
</cp:coreProperties>
</file>